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ybestseller-my.sharepoint.com/personal/dann_pedersen_bestseller_com/Documents/Desktop/"/>
    </mc:Choice>
  </mc:AlternateContent>
  <xr:revisionPtr revIDLastSave="0" documentId="8_{6612815F-095A-409B-A908-585221612237}" xr6:coauthVersionLast="47" xr6:coauthVersionMax="47" xr10:uidLastSave="{00000000-0000-0000-0000-000000000000}"/>
  <bookViews>
    <workbookView xWindow="-110" yWindow="-110" windowWidth="19420" windowHeight="11500" xr2:uid="{00000000-000D-0000-FFFF-FFFF00000000}"/>
  </bookViews>
  <sheets>
    <sheet name="Frontpage" sheetId="1" r:id="rId1"/>
    <sheet name="High level status" sheetId="2" r:id="rId2"/>
    <sheet name="MasterData" sheetId="3" r:id="rId3"/>
    <sheet name="Onboarding checklist" sheetId="4" r:id="rId4"/>
    <sheet name="Pre-read package" sheetId="5" r:id="rId5"/>
    <sheet name="Onboarding program" sheetId="6" r:id="rId6"/>
    <sheet name="Welcome Email" sheetId="7" r:id="rId7"/>
  </sheets>
  <definedNames>
    <definedName name="AcceptanceDate">MasterData!$C$5</definedName>
    <definedName name="ActualAcceptance">MasterData!$C$6</definedName>
    <definedName name="BuddyName">MasterData!$C$8</definedName>
    <definedName name="EmployeeName">MasterData!$C$3</definedName>
    <definedName name="HRContact">MasterData!$C$10</definedName>
    <definedName name="ITContact">MasterData!$C$11</definedName>
    <definedName name="Manager">MasterData!$C$9</definedName>
    <definedName name="OfferDate">MasterData!$C$4</definedName>
    <definedName name="OnboardingChecklistTbl">OFFSET('Onboarding checklist'!$A$1,0,0,COUNTA('Onboarding checklist'!$A:$A),9)</definedName>
    <definedName name="StartDAte">MasterData!$C$7</definedName>
  </definedNames>
  <calcPr calcId="191029"/>
  <pivotCaches>
    <pivotCache cacheId="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6" i="7" l="1"/>
  <c r="B46" i="7"/>
  <c r="B36" i="7"/>
  <c r="B6" i="7"/>
  <c r="E139" i="4"/>
  <c r="E138" i="4"/>
  <c r="E137" i="4"/>
  <c r="E136" i="4"/>
  <c r="E135" i="4"/>
  <c r="A135" i="4"/>
  <c r="A136" i="4" s="1"/>
  <c r="A137" i="4" s="1"/>
  <c r="A138" i="4" s="1"/>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A94" i="4"/>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A24" i="4"/>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E22" i="4"/>
  <c r="E21" i="4"/>
  <c r="E20" i="4"/>
  <c r="E19" i="4"/>
  <c r="E18" i="4"/>
  <c r="E17" i="4"/>
  <c r="E16" i="4"/>
  <c r="E15" i="4"/>
  <c r="E14" i="4"/>
  <c r="E13" i="4"/>
  <c r="E12" i="4"/>
  <c r="E11" i="4"/>
  <c r="A11" i="4"/>
  <c r="A12" i="4" s="1"/>
  <c r="A13" i="4" s="1"/>
  <c r="A14" i="4" s="1"/>
  <c r="A15" i="4" s="1"/>
  <c r="A16" i="4" s="1"/>
  <c r="A17" i="4" s="1"/>
  <c r="A18" i="4" s="1"/>
  <c r="A19" i="4" s="1"/>
  <c r="A20" i="4" s="1"/>
  <c r="A21" i="4" s="1"/>
  <c r="A22" i="4" s="1"/>
  <c r="E9" i="4"/>
  <c r="E8" i="4"/>
  <c r="E7" i="4"/>
  <c r="E6" i="4"/>
  <c r="E5" i="4"/>
  <c r="E4" i="4"/>
  <c r="E3" i="4"/>
  <c r="A3" i="4"/>
  <c r="A4" i="4" s="1"/>
  <c r="A5" i="4" s="1"/>
  <c r="A6" i="4" s="1"/>
  <c r="A7" i="4" s="1"/>
  <c r="A8" i="4" s="1"/>
  <c r="A9" i="4" s="1"/>
  <c r="C7" i="3"/>
  <c r="A16" i="6" s="1"/>
  <c r="C4" i="3"/>
  <c r="D9" i="4" s="1"/>
  <c r="F9" i="4" s="1"/>
  <c r="G9" i="4" s="1"/>
  <c r="D78" i="4" l="1"/>
  <c r="F78" i="4" s="1"/>
  <c r="G78" i="4" s="1"/>
  <c r="D118" i="4"/>
  <c r="F118" i="4" s="1"/>
  <c r="G118" i="4" s="1"/>
  <c r="D69" i="4"/>
  <c r="F69" i="4" s="1"/>
  <c r="G69" i="4" s="1"/>
  <c r="D126" i="4"/>
  <c r="F126" i="4" s="1"/>
  <c r="G126" i="4" s="1"/>
  <c r="D101" i="4"/>
  <c r="F101" i="4" s="1"/>
  <c r="G101" i="4" s="1"/>
  <c r="D3" i="4"/>
  <c r="F3" i="4" s="1"/>
  <c r="G3" i="4" s="1"/>
  <c r="D129" i="4"/>
  <c r="F129" i="4" s="1"/>
  <c r="G129" i="4" s="1"/>
  <c r="D43" i="4"/>
  <c r="F43" i="4" s="1"/>
  <c r="G43" i="4" s="1"/>
  <c r="D94" i="4"/>
  <c r="F94" i="4" s="1"/>
  <c r="G94" i="4" s="1"/>
  <c r="D103" i="4"/>
  <c r="F103" i="4" s="1"/>
  <c r="G103" i="4" s="1"/>
  <c r="D45" i="4"/>
  <c r="F45" i="4" s="1"/>
  <c r="G45" i="4" s="1"/>
  <c r="D113" i="4"/>
  <c r="F113" i="4" s="1"/>
  <c r="G113" i="4" s="1"/>
  <c r="D6" i="4"/>
  <c r="F6" i="4" s="1"/>
  <c r="G6" i="4" s="1"/>
  <c r="D48" i="4"/>
  <c r="F48" i="4" s="1"/>
  <c r="G48" i="4" s="1"/>
  <c r="D8" i="4"/>
  <c r="F8" i="4" s="1"/>
  <c r="G8" i="4" s="1"/>
  <c r="D5" i="4"/>
  <c r="F5" i="4" s="1"/>
  <c r="G5" i="4" s="1"/>
  <c r="D75" i="4"/>
  <c r="F75" i="4" s="1"/>
  <c r="G75" i="4" s="1"/>
  <c r="D90" i="4"/>
  <c r="F90" i="4" s="1"/>
  <c r="G90" i="4" s="1"/>
  <c r="D117" i="4"/>
  <c r="F117" i="4" s="1"/>
  <c r="G117" i="4" s="1"/>
  <c r="D72" i="4"/>
  <c r="F72" i="4" s="1"/>
  <c r="G72" i="4" s="1"/>
  <c r="D55" i="4"/>
  <c r="F55" i="4" s="1"/>
  <c r="G55" i="4" s="1"/>
  <c r="D105" i="4"/>
  <c r="F105" i="4" s="1"/>
  <c r="G105" i="4" s="1"/>
  <c r="D123" i="4"/>
  <c r="F123" i="4" s="1"/>
  <c r="G123" i="4" s="1"/>
  <c r="D132" i="4"/>
  <c r="F132" i="4" s="1"/>
  <c r="G132" i="4" s="1"/>
  <c r="D47" i="4"/>
  <c r="F47" i="4" s="1"/>
  <c r="G47" i="4" s="1"/>
  <c r="D115" i="4"/>
  <c r="F115" i="4" s="1"/>
  <c r="G115" i="4" s="1"/>
  <c r="D106" i="4"/>
  <c r="F106" i="4" s="1"/>
  <c r="G106" i="4" s="1"/>
  <c r="D7" i="4"/>
  <c r="F7" i="4" s="1"/>
  <c r="G7" i="4" s="1"/>
  <c r="D49" i="4"/>
  <c r="F49" i="4" s="1"/>
  <c r="G49" i="4" s="1"/>
  <c r="D68" i="4"/>
  <c r="F68" i="4" s="1"/>
  <c r="G68" i="4" s="1"/>
  <c r="D71" i="4"/>
  <c r="F71" i="4" s="1"/>
  <c r="G71" i="4" s="1"/>
  <c r="D74" i="4"/>
  <c r="F74" i="4" s="1"/>
  <c r="G74" i="4" s="1"/>
  <c r="D77" i="4"/>
  <c r="F77" i="4" s="1"/>
  <c r="G77" i="4" s="1"/>
  <c r="D89" i="4"/>
  <c r="F89" i="4" s="1"/>
  <c r="G89" i="4" s="1"/>
  <c r="D95" i="4"/>
  <c r="F95" i="4" s="1"/>
  <c r="G95" i="4" s="1"/>
  <c r="D107" i="4"/>
  <c r="F107" i="4" s="1"/>
  <c r="G107" i="4" s="1"/>
  <c r="D119" i="4"/>
  <c r="F119" i="4" s="1"/>
  <c r="G119" i="4" s="1"/>
  <c r="A5" i="6"/>
  <c r="A17" i="6"/>
  <c r="D100" i="4"/>
  <c r="F100" i="4" s="1"/>
  <c r="G100" i="4" s="1"/>
  <c r="D112" i="4"/>
  <c r="F112" i="4" s="1"/>
  <c r="G112" i="4" s="1"/>
  <c r="D138" i="4"/>
  <c r="F138" i="4" s="1"/>
  <c r="G138" i="4" s="1"/>
  <c r="A6" i="6"/>
  <c r="A18" i="6"/>
  <c r="A7" i="6"/>
  <c r="A19" i="6"/>
  <c r="D28" i="4"/>
  <c r="F28" i="4" s="1"/>
  <c r="G28" i="4" s="1"/>
  <c r="D52" i="4"/>
  <c r="F52" i="4" s="1"/>
  <c r="G52" i="4" s="1"/>
  <c r="D98" i="4"/>
  <c r="F98" i="4" s="1"/>
  <c r="G98" i="4" s="1"/>
  <c r="D110" i="4"/>
  <c r="F110" i="4" s="1"/>
  <c r="G110" i="4" s="1"/>
  <c r="D122" i="4"/>
  <c r="F122" i="4" s="1"/>
  <c r="G122" i="4" s="1"/>
  <c r="D125" i="4"/>
  <c r="F125" i="4" s="1"/>
  <c r="G125" i="4" s="1"/>
  <c r="D128" i="4"/>
  <c r="F128" i="4" s="1"/>
  <c r="G128" i="4" s="1"/>
  <c r="D131" i="4"/>
  <c r="F131" i="4" s="1"/>
  <c r="G131" i="4" s="1"/>
  <c r="D136" i="4"/>
  <c r="F136" i="4" s="1"/>
  <c r="G136" i="4" s="1"/>
  <c r="A8" i="6"/>
  <c r="A20" i="6"/>
  <c r="A9" i="6"/>
  <c r="A21" i="6"/>
  <c r="D96" i="4"/>
  <c r="F96" i="4" s="1"/>
  <c r="G96" i="4" s="1"/>
  <c r="D108" i="4"/>
  <c r="F108" i="4" s="1"/>
  <c r="G108" i="4" s="1"/>
  <c r="D120" i="4"/>
  <c r="F120" i="4" s="1"/>
  <c r="G120" i="4" s="1"/>
  <c r="D139" i="4"/>
  <c r="F139" i="4" s="1"/>
  <c r="G139" i="4" s="1"/>
  <c r="A10" i="6"/>
  <c r="A22" i="6"/>
  <c r="A11" i="6"/>
  <c r="A23" i="6"/>
  <c r="A12" i="6"/>
  <c r="A24" i="6"/>
  <c r="D137" i="4"/>
  <c r="F137" i="4" s="1"/>
  <c r="G137" i="4" s="1"/>
  <c r="A13" i="6"/>
  <c r="D76" i="4"/>
  <c r="F76" i="4" s="1"/>
  <c r="G76" i="4" s="1"/>
  <c r="D111" i="4"/>
  <c r="F111" i="4" s="1"/>
  <c r="G111" i="4" s="1"/>
  <c r="D46" i="4"/>
  <c r="F46" i="4" s="1"/>
  <c r="G46" i="4" s="1"/>
  <c r="D104" i="4"/>
  <c r="F104" i="4" s="1"/>
  <c r="G104" i="4" s="1"/>
  <c r="D116" i="4"/>
  <c r="F116" i="4" s="1"/>
  <c r="G116" i="4" s="1"/>
  <c r="A2" i="6"/>
  <c r="A14" i="6"/>
  <c r="D29" i="4"/>
  <c r="F29" i="4" s="1"/>
  <c r="G29" i="4" s="1"/>
  <c r="D64" i="4"/>
  <c r="F64" i="4" s="1"/>
  <c r="G64" i="4" s="1"/>
  <c r="D79" i="4"/>
  <c r="F79" i="4" s="1"/>
  <c r="G79" i="4" s="1"/>
  <c r="D99" i="4"/>
  <c r="F99" i="4" s="1"/>
  <c r="G99" i="4" s="1"/>
  <c r="D4" i="4"/>
  <c r="F4" i="4" s="1"/>
  <c r="G4" i="4" s="1"/>
  <c r="C5" i="3"/>
  <c r="D97" i="4"/>
  <c r="F97" i="4" s="1"/>
  <c r="G97" i="4" s="1"/>
  <c r="D109" i="4"/>
  <c r="F109" i="4" s="1"/>
  <c r="G109" i="4" s="1"/>
  <c r="D121" i="4"/>
  <c r="F121" i="4" s="1"/>
  <c r="G121" i="4" s="1"/>
  <c r="D135" i="4"/>
  <c r="F135" i="4" s="1"/>
  <c r="A3" i="6"/>
  <c r="A15" i="6"/>
  <c r="D53" i="4"/>
  <c r="F53" i="4" s="1"/>
  <c r="G53" i="4" s="1"/>
  <c r="D73" i="4"/>
  <c r="F73" i="4" s="1"/>
  <c r="G73" i="4" s="1"/>
  <c r="D44" i="4"/>
  <c r="F44" i="4" s="1"/>
  <c r="G44" i="4" s="1"/>
  <c r="D102" i="4"/>
  <c r="F102" i="4" s="1"/>
  <c r="G102" i="4" s="1"/>
  <c r="D114" i="4"/>
  <c r="F114" i="4" s="1"/>
  <c r="G114" i="4" s="1"/>
  <c r="D124" i="4"/>
  <c r="F124" i="4" s="1"/>
  <c r="G124" i="4" s="1"/>
  <c r="D127" i="4"/>
  <c r="F127" i="4" s="1"/>
  <c r="G127" i="4" s="1"/>
  <c r="D130" i="4"/>
  <c r="F130" i="4" s="1"/>
  <c r="G130" i="4" s="1"/>
  <c r="D133" i="4"/>
  <c r="F133" i="4" s="1"/>
  <c r="G133" i="4" s="1"/>
  <c r="A4" i="6"/>
  <c r="G93" i="4" l="1"/>
  <c r="F93" i="4"/>
  <c r="F2" i="4"/>
  <c r="D17" i="4"/>
  <c r="F17" i="4" s="1"/>
  <c r="G17" i="4" s="1"/>
  <c r="C6" i="3"/>
  <c r="D19" i="4"/>
  <c r="F19" i="4" s="1"/>
  <c r="G19" i="4" s="1"/>
  <c r="D12" i="4"/>
  <c r="F12" i="4" s="1"/>
  <c r="G12" i="4" s="1"/>
  <c r="D21" i="4"/>
  <c r="F21" i="4" s="1"/>
  <c r="G21" i="4" s="1"/>
  <c r="D13" i="4"/>
  <c r="F13" i="4" s="1"/>
  <c r="G13" i="4" s="1"/>
  <c r="D15" i="4"/>
  <c r="F15" i="4" s="1"/>
  <c r="G15" i="4" s="1"/>
  <c r="D16" i="4"/>
  <c r="F16" i="4" s="1"/>
  <c r="G16" i="4" s="1"/>
  <c r="D22" i="4"/>
  <c r="F22" i="4" s="1"/>
  <c r="G22" i="4" s="1"/>
  <c r="D14" i="4"/>
  <c r="F14" i="4" s="1"/>
  <c r="G14" i="4" s="1"/>
  <c r="D18" i="4"/>
  <c r="F18" i="4" s="1"/>
  <c r="G18" i="4" s="1"/>
  <c r="D11" i="4"/>
  <c r="F11" i="4" s="1"/>
  <c r="D20" i="4"/>
  <c r="F20" i="4" s="1"/>
  <c r="G20" i="4" s="1"/>
  <c r="G2" i="4"/>
  <c r="F134" i="4"/>
  <c r="G135" i="4"/>
  <c r="G134" i="4" s="1"/>
  <c r="D56" i="4" l="1"/>
  <c r="F56" i="4" s="1"/>
  <c r="G56" i="4" s="1"/>
  <c r="D32" i="4"/>
  <c r="F32" i="4" s="1"/>
  <c r="G32" i="4" s="1"/>
  <c r="D34" i="4"/>
  <c r="F34" i="4" s="1"/>
  <c r="G34" i="4" s="1"/>
  <c r="D61" i="4"/>
  <c r="F61" i="4" s="1"/>
  <c r="G61" i="4" s="1"/>
  <c r="D51" i="4"/>
  <c r="F51" i="4" s="1"/>
  <c r="G51" i="4" s="1"/>
  <c r="D39" i="4"/>
  <c r="F39" i="4" s="1"/>
  <c r="G39" i="4" s="1"/>
  <c r="D27" i="4"/>
  <c r="F27" i="4" s="1"/>
  <c r="G27" i="4" s="1"/>
  <c r="D88" i="4"/>
  <c r="F88" i="4" s="1"/>
  <c r="G88" i="4" s="1"/>
  <c r="D70" i="4"/>
  <c r="F70" i="4" s="1"/>
  <c r="G70" i="4" s="1"/>
  <c r="D91" i="4"/>
  <c r="F91" i="4" s="1"/>
  <c r="G91" i="4" s="1"/>
  <c r="D85" i="4"/>
  <c r="F85" i="4" s="1"/>
  <c r="G85" i="4" s="1"/>
  <c r="D82" i="4"/>
  <c r="F82" i="4" s="1"/>
  <c r="G82" i="4" s="1"/>
  <c r="D67" i="4"/>
  <c r="F67" i="4" s="1"/>
  <c r="G67" i="4" s="1"/>
  <c r="D58" i="4"/>
  <c r="F58" i="4" s="1"/>
  <c r="G58" i="4" s="1"/>
  <c r="D41" i="4"/>
  <c r="F41" i="4" s="1"/>
  <c r="G41" i="4" s="1"/>
  <c r="D36" i="4"/>
  <c r="F36" i="4" s="1"/>
  <c r="G36" i="4" s="1"/>
  <c r="D31" i="4"/>
  <c r="F31" i="4" s="1"/>
  <c r="G31" i="4" s="1"/>
  <c r="D40" i="4"/>
  <c r="F40" i="4" s="1"/>
  <c r="G40" i="4" s="1"/>
  <c r="D54" i="4"/>
  <c r="F54" i="4" s="1"/>
  <c r="G54" i="4" s="1"/>
  <c r="D42" i="4"/>
  <c r="F42" i="4" s="1"/>
  <c r="G42" i="4" s="1"/>
  <c r="D30" i="4"/>
  <c r="F30" i="4" s="1"/>
  <c r="G30" i="4" s="1"/>
  <c r="D24" i="4"/>
  <c r="F24" i="4" s="1"/>
  <c r="D92" i="4"/>
  <c r="F92" i="4" s="1"/>
  <c r="G92" i="4" s="1"/>
  <c r="D86" i="4"/>
  <c r="F86" i="4" s="1"/>
  <c r="G86" i="4" s="1"/>
  <c r="D83" i="4"/>
  <c r="F83" i="4" s="1"/>
  <c r="G83" i="4" s="1"/>
  <c r="D80" i="4"/>
  <c r="F80" i="4" s="1"/>
  <c r="G80" i="4" s="1"/>
  <c r="D65" i="4"/>
  <c r="F65" i="4" s="1"/>
  <c r="G65" i="4" s="1"/>
  <c r="D62" i="4"/>
  <c r="F62" i="4" s="1"/>
  <c r="G62" i="4" s="1"/>
  <c r="D59" i="4"/>
  <c r="F59" i="4" s="1"/>
  <c r="G59" i="4" s="1"/>
  <c r="D37" i="4"/>
  <c r="F37" i="4" s="1"/>
  <c r="G37" i="4" s="1"/>
  <c r="D25" i="4"/>
  <c r="F25" i="4" s="1"/>
  <c r="G25" i="4" s="1"/>
  <c r="D57" i="4"/>
  <c r="F57" i="4" s="1"/>
  <c r="G57" i="4" s="1"/>
  <c r="D35" i="4"/>
  <c r="F35" i="4" s="1"/>
  <c r="G35" i="4" s="1"/>
  <c r="D63" i="4"/>
  <c r="F63" i="4" s="1"/>
  <c r="G63" i="4" s="1"/>
  <c r="D50" i="4"/>
  <c r="F50" i="4" s="1"/>
  <c r="G50" i="4" s="1"/>
  <c r="D38" i="4"/>
  <c r="F38" i="4" s="1"/>
  <c r="G38" i="4" s="1"/>
  <c r="D26" i="4"/>
  <c r="F26" i="4" s="1"/>
  <c r="G26" i="4" s="1"/>
  <c r="D87" i="4"/>
  <c r="F87" i="4" s="1"/>
  <c r="G87" i="4" s="1"/>
  <c r="D84" i="4"/>
  <c r="F84" i="4" s="1"/>
  <c r="G84" i="4" s="1"/>
  <c r="D33" i="4"/>
  <c r="F33" i="4" s="1"/>
  <c r="G33" i="4" s="1"/>
  <c r="D66" i="4"/>
  <c r="F66" i="4" s="1"/>
  <c r="G66" i="4" s="1"/>
  <c r="D60" i="4"/>
  <c r="F60" i="4" s="1"/>
  <c r="G60" i="4" s="1"/>
  <c r="D81" i="4"/>
  <c r="F81" i="4" s="1"/>
  <c r="G81" i="4" s="1"/>
  <c r="G11" i="4"/>
  <c r="G10" i="4" s="1"/>
  <c r="F10" i="4"/>
  <c r="G24" i="4" l="1"/>
  <c r="G23" i="4" s="1"/>
  <c r="F23" i="4"/>
</calcChain>
</file>

<file path=xl/sharedStrings.xml><?xml version="1.0" encoding="utf-8"?>
<sst xmlns="http://schemas.openxmlformats.org/spreadsheetml/2006/main" count="658" uniqueCount="312">
  <si>
    <t>New Hire Onboarding Toolkit</t>
  </si>
  <si>
    <t>Dann Bleeker Pedersen</t>
  </si>
  <si>
    <t>StruktureretSundFornuft.dk</t>
  </si>
  <si>
    <t>How to use this template</t>
  </si>
  <si>
    <t>1.  Start in MasterData — enter the new hire's name, manager, and key dates (offer date, start date). Every other sheet pulls from these cells.</t>
  </si>
  <si>
    <t>2.  Onboarding checklist — the master task list from offer to trial-period evaluation. Deadlines and status update automatically; mark a task "Yes" in the Completed column once it's done.</t>
  </si>
  <si>
    <t>3.  Onboarding program — the new hire's schedule for the first weeks. Add or edit meetings as they get arranged.</t>
  </si>
  <si>
    <t>4.  Pre-read package — materials to send before day one. Mark items "Yes" in Completed as you send them.</t>
  </si>
  <si>
    <t>5.  High level status — a live dashboard summarizing progress by phase and listing everything currently overdue.</t>
  </si>
  <si>
    <t xml:space="preserve">      Tip: the dashboard uses PivotTables — after editing the checklist, click Data ▸ Refresh All (or right-click the dashboard ▸ Refresh) to pull in the latest status.</t>
  </si>
  <si>
    <t>Reusing this for the next hire</t>
  </si>
  <si>
    <t>1.  In MasterData, update the new hire's name, manager, HR contact, IT contact, buddy, and Start-date — dates and the dashboard recalculate automatically.</t>
  </si>
  <si>
    <t>2.  In Onboarding checklist and Pre-read package, reset every "Completed" cell back to "No" (or blank) so nothing carries over from the last hire.</t>
  </si>
  <si>
    <t>3.  Review the Owner Role column in the checklist — it defaults to Manager/HR/IT/Buddy per task, but adjust any row that works differently on your team.</t>
  </si>
  <si>
    <t>Tip: after updating the Onboarding checklist, click Data ▸ Refresh All so the numbers and lists below stay current.</t>
  </si>
  <si>
    <t>Overview of progress per phase</t>
  </si>
  <si>
    <t>Count of Activity</t>
  </si>
  <si>
    <t>Column Labels</t>
  </si>
  <si>
    <t>Row Labels</t>
  </si>
  <si>
    <t>On track</t>
  </si>
  <si>
    <t>Overdue</t>
  </si>
  <si>
    <t>Acceptance</t>
  </si>
  <si>
    <t>Finished onboarding</t>
  </si>
  <si>
    <t>Introduction period</t>
  </si>
  <si>
    <t>Make final agreement</t>
  </si>
  <si>
    <t>Preparation for start of new hire</t>
  </si>
  <si>
    <t>Grand Total</t>
  </si>
  <si>
    <t>Status (automatic)</t>
  </si>
  <si>
    <t>Overdue tasks</t>
  </si>
  <si>
    <t>Agree on start date with new hire</t>
  </si>
  <si>
    <t>Create position in HR system</t>
  </si>
  <si>
    <t>Inform HR about acceptance</t>
  </si>
  <si>
    <t>Inform your manager about acceptance</t>
  </si>
  <si>
    <t>Mark recruitment as completed in list of open recruitments</t>
  </si>
  <si>
    <t>Send official contract with start-date</t>
  </si>
  <si>
    <t>Receive acceptance</t>
  </si>
  <si>
    <t>Get signed contract returned (electronic signature is fine)</t>
  </si>
  <si>
    <t>Confirm with HR that they have received all needed paperwork</t>
  </si>
  <si>
    <t>Verify ID and right-to-work documentation</t>
  </si>
  <si>
    <t>Get signed NDA/confidentiality agreement returned</t>
  </si>
  <si>
    <t>Send welcome email to new hire (see Welcome Email sheet)</t>
  </si>
  <si>
    <t>Ask if new hire needs any other information to make decision</t>
  </si>
  <si>
    <t>Enroll in ​Leadership Programme, if relevant</t>
  </si>
  <si>
    <t>Contact (written or orally) new hire and ask if they have any follow-up questions. Remind of deadline</t>
  </si>
  <si>
    <t>Create and validate written offer of employment</t>
  </si>
  <si>
    <t>Inform new hire about deadline for making final decision</t>
  </si>
  <si>
    <t>Make offer (oral)</t>
  </si>
  <si>
    <t>Send written offer of employment with all terms and conditions</t>
  </si>
  <si>
    <t>Verify job description</t>
  </si>
  <si>
    <t>Order personnel card and other ID</t>
  </si>
  <si>
    <t>Ask for bank account number to setup salary payment</t>
  </si>
  <si>
    <t>Ask team to schedule personal introductory 1:1 meetings during the first month. Ask for feedback when scheduled.</t>
  </si>
  <si>
    <t>Assign first day contact person, if manager is not able to attend</t>
  </si>
  <si>
    <t>Block time to be with new hire on the first day, and during first week</t>
  </si>
  <si>
    <t>Brief team on onboarding process, and ask for changes</t>
  </si>
  <si>
    <t>Call new hire with update on the stakeholder list produced, and ask for any requests</t>
  </si>
  <si>
    <t>Contact new hire and agree on which computer, phone and software and hardware accessories to order</t>
  </si>
  <si>
    <t>Create first day plan</t>
  </si>
  <si>
    <t>Enroll in relevant other trainings (systems, etc.)</t>
  </si>
  <si>
    <t>Find desk / placement</t>
  </si>
  <si>
    <t>Identify all current meetings that new hire should attend, and add to onboarding program</t>
  </si>
  <si>
    <t>Identify key stakeholders for information about new hire</t>
  </si>
  <si>
    <t>Inform key stakeholders of new hire and start-date</t>
  </si>
  <si>
    <t>Inform team of new hire and start-date</t>
  </si>
  <si>
    <t>Order business cards, if needed</t>
  </si>
  <si>
    <t>Order hardware and software</t>
  </si>
  <si>
    <t>Order phone and phonenumber</t>
  </si>
  <si>
    <t>Order welcome package</t>
  </si>
  <si>
    <t>Plan for tour of relevant company buildings/areas and update onboarding program</t>
  </si>
  <si>
    <t>Schedule 1:1 meetings with manager. Weekly in trial period</t>
  </si>
  <si>
    <t>Schedule hand-over meeting with old manager, if relevant</t>
  </si>
  <si>
    <t>Schedule intro meetings with identified stakeholders, and update onboarding program</t>
  </si>
  <si>
    <t>Schedule introduction to financial management and current numbers</t>
  </si>
  <si>
    <t>Schedule introduction to meeting structure</t>
  </si>
  <si>
    <t>Schedule introduction with HR Partner and C&amp;B specialist</t>
  </si>
  <si>
    <t>Schedule team for lunch on first day</t>
  </si>
  <si>
    <t>Send first day plan to new hire - CC team</t>
  </si>
  <si>
    <t>Update onboarding program with scheduled introductions</t>
  </si>
  <si>
    <t>Contact new hire and agree on check-in conversations from now, until start. Minimum frequency every 2 weeks</t>
  </si>
  <si>
    <t>Update onboarding program with enrolled trainings and introductions</t>
  </si>
  <si>
    <t>Order any special software</t>
  </si>
  <si>
    <t>Connect on LinkedIn, if appropriate</t>
  </si>
  <si>
    <t>Identify offices, conference rooms, etc. where special access is required. Request access</t>
  </si>
  <si>
    <t>Schedule breakfast and lunch with team on the first day</t>
  </si>
  <si>
    <t>Order breakfast for first day</t>
  </si>
  <si>
    <t>Invite team to breakfast on first day</t>
  </si>
  <si>
    <t>Publish information about new hire on department site,newsletter, etc. (including start-date)</t>
  </si>
  <si>
    <t>Create empty template onboarding program (see seperate sheet)</t>
  </si>
  <si>
    <t>Enrollment in IT onboarding</t>
  </si>
  <si>
    <t>Enrollment in "new manager in company" onboarding</t>
  </si>
  <si>
    <t>Schedule go and see with any relevant stakeholders.</t>
  </si>
  <si>
    <t>Tour of building</t>
  </si>
  <si>
    <t>Instruct in use of HR systems + get contacts setup with birthdates</t>
  </si>
  <si>
    <t>Introduction to HR contact persons</t>
  </si>
  <si>
    <t>New Hire Onboarding — Key Dates</t>
  </si>
  <si>
    <t>Name of new hire</t>
  </si>
  <si>
    <t>[New Hire Name]</t>
  </si>
  <si>
    <t>Date of giving offer of employment</t>
  </si>
  <si>
    <t>Deadline for accepting offer</t>
  </si>
  <si>
    <t>Date of offer acceptance</t>
  </si>
  <si>
    <t>Start-date</t>
  </si>
  <si>
    <t>Buddy</t>
  </si>
  <si>
    <t>[Buddy Name]</t>
  </si>
  <si>
    <t>Manager</t>
  </si>
  <si>
    <t>[Manager Name]</t>
  </si>
  <si>
    <t>HR Contact</t>
  </si>
  <si>
    <t>[HR Contact Name]</t>
  </si>
  <si>
    <t>IT Contact</t>
  </si>
  <si>
    <t>[IT Contact Name]</t>
  </si>
  <si>
    <t>Phase</t>
  </si>
  <si>
    <t>Activity</t>
  </si>
  <si>
    <t>DaysOffset</t>
  </si>
  <si>
    <t>Offsetting date</t>
  </si>
  <si>
    <t>Responsible</t>
  </si>
  <si>
    <t>Deadline</t>
  </si>
  <si>
    <t>Completed</t>
  </si>
  <si>
    <t>Remarks</t>
  </si>
  <si>
    <t>Owner Role</t>
  </si>
  <si>
    <t>HR</t>
  </si>
  <si>
    <t>Create onboarding pre-read package by adapting template (see separate sheet)</t>
  </si>
  <si>
    <t>Send onboarding pre-read package</t>
  </si>
  <si>
    <t>IT</t>
  </si>
  <si>
    <t>Appoint buddy</t>
  </si>
  <si>
    <t>Inform new-hire about buddy</t>
  </si>
  <si>
    <t>Walk through buddy responsibilities with buddy</t>
  </si>
  <si>
    <t>Ask buddy to contact new hire and introduce themselves</t>
  </si>
  <si>
    <t>Schedule buddy meeting for first-day and update onboarding program</t>
  </si>
  <si>
    <t>Review current planned meetings and incorporate them in onboarding program</t>
  </si>
  <si>
    <t>Make a list of people, that the new hire should be introduced to in the onboarding program</t>
  </si>
  <si>
    <t>Ensure access to sharepoint sites, teams, etc.</t>
  </si>
  <si>
    <t>Create IT account and company email for new hire</t>
  </si>
  <si>
    <t>All team members have confirmed introduction meetings</t>
  </si>
  <si>
    <t>Order office equipment (table, etc.), if needed</t>
  </si>
  <si>
    <t>Send welcome letter to home address</t>
  </si>
  <si>
    <t>Collect emergency contact details from new hire</t>
  </si>
  <si>
    <t>Determine performance goals for new hire during first 12 months</t>
  </si>
  <si>
    <t>Identify assignments that the new hire can start with immediately. Include in onboarding program</t>
  </si>
  <si>
    <t>Setup desk with IT</t>
  </si>
  <si>
    <t>Setup desk with stationary</t>
  </si>
  <si>
    <t>Check-in with new hire and ask if pre-read package have been read, and answer any questions</t>
  </si>
  <si>
    <t>Call new hire and make sure they know where to go for their first day</t>
  </si>
  <si>
    <t>Create entire first months introduction program</t>
  </si>
  <si>
    <t>Send introduction program to new hire and team</t>
  </si>
  <si>
    <t>Prepare desk for first day</t>
  </si>
  <si>
    <t>Prepare handover templates on team</t>
  </si>
  <si>
    <t>Prepare handover templates on tasks</t>
  </si>
  <si>
    <t>Welcome new hire at reception on the first day</t>
  </si>
  <si>
    <t>Pick-up computer, phone, cards, welcome package, etc.</t>
  </si>
  <si>
    <t>Show new hire to workspace</t>
  </si>
  <si>
    <t>Introduce new hire to everyone close to workspace</t>
  </si>
  <si>
    <t>Have breakfast with team</t>
  </si>
  <si>
    <t>Sit down with new hire and present first weeks onboarding program</t>
  </si>
  <si>
    <t>Setup computer</t>
  </si>
  <si>
    <t>Show new hire contents of welcome package</t>
  </si>
  <si>
    <t>Show how printer works</t>
  </si>
  <si>
    <t>Test that the personnel card is working.</t>
  </si>
  <si>
    <t>Instruct on how to call service desk and use onsite servicedesk</t>
  </si>
  <si>
    <t>Instruct how to order stationary</t>
  </si>
  <si>
    <t>Explain parking rules and get permit</t>
  </si>
  <si>
    <t>Meet with buddy</t>
  </si>
  <si>
    <t>Show restrooms, exits, evacuation plans</t>
  </si>
  <si>
    <t>Show kitchens and what you find there</t>
  </si>
  <si>
    <t>Instruct on how to get access to facilities outside normal working hours</t>
  </si>
  <si>
    <t>Lunch with new hire</t>
  </si>
  <si>
    <t>Setup phone</t>
  </si>
  <si>
    <t>Setup and instruct in the use of Outlook and scheduling conference rooms</t>
  </si>
  <si>
    <t>End day with a session to ask questions</t>
  </si>
  <si>
    <t>Explain how and where photos will be taken.</t>
  </si>
  <si>
    <t>Request that new hire put onboarding into calendar and verify that it happens</t>
  </si>
  <si>
    <t>Close day with Q&amp;A session</t>
  </si>
  <si>
    <t>Walk through job description and key goals</t>
  </si>
  <si>
    <t>Walkthrough the Personnel handbook</t>
  </si>
  <si>
    <t>Review and Q&amp;A based on pre-read package</t>
  </si>
  <si>
    <t>Introduction to intranet</t>
  </si>
  <si>
    <t>Review organization and where the new hire fits in</t>
  </si>
  <si>
    <t>Instruct in financials</t>
  </si>
  <si>
    <t>Introduce new hire to meeting structure</t>
  </si>
  <si>
    <t>30-day check-in and feedback with new hire</t>
  </si>
  <si>
    <t>Schedule 2½ months evaluation</t>
  </si>
  <si>
    <t>Set bonus target and sign agreement</t>
  </si>
  <si>
    <t>Confirm first paycheck processed correctly</t>
  </si>
  <si>
    <t>Setup pension with company pension provider</t>
  </si>
  <si>
    <t>Enroll in health/life insurance benefits</t>
  </si>
  <si>
    <t>Present new hire at TownHall</t>
  </si>
  <si>
    <t>Prepare trial period evaluation</t>
  </si>
  <si>
    <t>Complete trial period evaluation</t>
  </si>
  <si>
    <t>Inform HR about trial period evaluation outcome</t>
  </si>
  <si>
    <t>Review onboarding program with new hire and adapt for next time</t>
  </si>
  <si>
    <t>Set goals for the rest of the HR period wheel until next development talk</t>
  </si>
  <si>
    <t>Preparation of pre-read package</t>
  </si>
  <si>
    <t>Folder</t>
  </si>
  <si>
    <t>Item</t>
  </si>
  <si>
    <t>Description</t>
  </si>
  <si>
    <t>Who knows more?</t>
  </si>
  <si>
    <t>Responsible for delivering material</t>
  </si>
  <si>
    <t>[Company] Introduction</t>
  </si>
  <si>
    <t>-</t>
  </si>
  <si>
    <t>Introductory material related to [Company], our value chain, our organizations, our strategy, our policies and more.</t>
  </si>
  <si>
    <t>No</t>
  </si>
  <si>
    <t>[Company] Annual Reports</t>
  </si>
  <si>
    <t>Copy of annual financial statements for [Company] A/S</t>
  </si>
  <si>
    <t>Policies and guidelines</t>
  </si>
  <si>
    <t>All relevant policies and guidelines that are relevant for you. This is a mandatory read.</t>
  </si>
  <si>
    <t>[Company] Organization</t>
  </si>
  <si>
    <t>Introductory material related to the general  organization. This includes organizational charts, recordings from all-hands meetings and much more</t>
  </si>
  <si>
    <t>[Main Office] local overview</t>
  </si>
  <si>
    <t>Maps of buildings, etc.</t>
  </si>
  <si>
    <t>Org chart</t>
  </si>
  <si>
    <t>Org chart for organization</t>
  </si>
  <si>
    <t>Generic Skill Material</t>
  </si>
  <si>
    <t>Material related to different generic skillsets, that I think is relevant in your position.</t>
  </si>
  <si>
    <t>HR Activity Calendar</t>
  </si>
  <si>
    <t>Introduction to our HR calendar as well as some of the activities on the calendar.</t>
  </si>
  <si>
    <t>Bonus (comp)</t>
  </si>
  <si>
    <t>The generic model we use for our bonus agreements.</t>
  </si>
  <si>
    <t>HR Activity calendar</t>
  </si>
  <si>
    <t>Management Teams</t>
  </si>
  <si>
    <t>Contains relevant information from the specific management teams that you will be part of.</t>
  </si>
  <si>
    <t>Date</t>
  </si>
  <si>
    <t>Start</t>
  </si>
  <si>
    <t>Duration</t>
  </si>
  <si>
    <t>End</t>
  </si>
  <si>
    <t>Where</t>
  </si>
  <si>
    <t>Who</t>
  </si>
  <si>
    <t>Purpose</t>
  </si>
  <si>
    <t>DayOffset</t>
  </si>
  <si>
    <t>1 hour</t>
  </si>
  <si>
    <t>Welcome &amp; office tour</t>
  </si>
  <si>
    <t>Office</t>
  </si>
  <si>
    <t>Warm welcome and orientation</t>
  </si>
  <si>
    <t>IT equipment setup</t>
  </si>
  <si>
    <t>IT area</t>
  </si>
  <si>
    <t>Get computer, phone, and accounts working</t>
  </si>
  <si>
    <t>Team lunch</t>
  </si>
  <si>
    <t>Canteen</t>
  </si>
  <si>
    <t>Team</t>
  </si>
  <si>
    <t>Informal introduction to the team</t>
  </si>
  <si>
    <t>Meet your buddy</t>
  </si>
  <si>
    <t>Introduction to onboarding buddy</t>
  </si>
  <si>
    <t>30 minutes</t>
  </si>
  <si>
    <t>Day 1 wrap-up Q&amp;A</t>
  </si>
  <si>
    <t>Answer first-day questions</t>
  </si>
  <si>
    <t>Company &amp; department overview</t>
  </si>
  <si>
    <t>Meeting room</t>
  </si>
  <si>
    <t>Understand company structure and strategy</t>
  </si>
  <si>
    <t>Job description &amp; key goals review</t>
  </si>
  <si>
    <t>HR paperwork &amp; policies review</t>
  </si>
  <si>
    <t>Complete mandatory paperwork and policy sign-off</t>
  </si>
  <si>
    <t>Systems &amp; tools training</t>
  </si>
  <si>
    <t>Learn core systems and tools</t>
  </si>
  <si>
    <t>Pre-read package Q&amp;A</t>
  </si>
  <si>
    <t>2 hours</t>
  </si>
  <si>
    <t>Role-specific training</t>
  </si>
  <si>
    <t>Introduction to core job responsibilities</t>
  </si>
  <si>
    <t>Meet key stakeholders</t>
  </si>
  <si>
    <t>Introduce to cross-functional contacts</t>
  </si>
  <si>
    <t>Shadow buddy</t>
  </si>
  <si>
    <t>Learn day-to-day workflows</t>
  </si>
  <si>
    <t>First week check-in with manager</t>
  </si>
  <si>
    <t>Review first week, answer questions</t>
  </si>
  <si>
    <t>Team meeting</t>
  </si>
  <si>
    <t>Join regular team meeting</t>
  </si>
  <si>
    <t>Introduction to HR Business Partner</t>
  </si>
  <si>
    <t>Meet HR Business Partner</t>
  </si>
  <si>
    <t>Introduction to Compensation &amp; Benefits</t>
  </si>
  <si>
    <t>Meet Compensation &amp; Benefits contact</t>
  </si>
  <si>
    <t>Department deep-dive</t>
  </si>
  <si>
    <t>Deeper understanding of department goals</t>
  </si>
  <si>
    <t>2-week 1:1 with manager</t>
  </si>
  <si>
    <t>Check progress and gather feedback</t>
  </si>
  <si>
    <t>First project assignment review</t>
  </si>
  <si>
    <t>Assign and discuss first project/task</t>
  </si>
  <si>
    <t>30-day check-in</t>
  </si>
  <si>
    <t>First-month feedback and check-in</t>
  </si>
  <si>
    <t>TownHall presentation</t>
  </si>
  <si>
    <t>TownHall meeting</t>
  </si>
  <si>
    <t>Welcome Email Template</t>
  </si>
  <si>
    <t>Emne: Hjertelig velkommen til [Company]</t>
  </si>
  <si>
    <t>Hjertelig velkommen til [Company], [Team]. Jeg er rigtig glad for at vi har fået dig med på holdet, og jeg glæder mig til vores kommende samarbejde. Allerede her inden din første dag skal du lige vide 11 ting:</t>
  </si>
  <si>
    <t>1) Min vigtigste prioritet er at du kan lide dit arbejde og at du er god til det. Hvis der er noget jeg kan gøre for at give dig mere arbejdsglæde og gøre dig mere effektiv, så sig til med det samme! Det er ikke idealisme, det er sund fornuft: en glad medarbejder er en produktiv medarbejder.</t>
  </si>
  <si>
    <t>2) Jeg har ikke tænkt mig at belemre dig med endeløse lister af regler og procedurer. Du er et voksent menneske, og jeg stoler på at du kan bruge din sunde dømmekraft.</t>
  </si>
  <si>
    <t>3) Du har min fulde tilladelse til at jokke i spinaten og lave fejl, når bare du altid sørger for at indrømme dine fejl, sige undskyld til dem det går ud over, og lære af fejlen. Husk: De eneste som aldrig laver fejl, er dem som aldrig laver noget... og jeg forventer at du laver meget.</t>
  </si>
  <si>
    <t>4) Husk også at sige til mig når jeg laver bøf. Jeg laver masser af fejl, og jeg vil gerne høre om det så hurtigt som muligt, så kan jeg blive dygtigere.</t>
  </si>
  <si>
    <t>5) Sørg for altid at være på jagt efter kollegaer, der gør deres job godt og gør en ekstra forskel, så du kan rose dem for deres gode arbejde. Jeg gør det selv så meget jeg kan, men jeg kan ikke gøre det alene, og har brug for din hjælp.</t>
  </si>
  <si>
    <t>6) Hvis jeg en sjælden gang i mellem gør noget rigtig smart eller godt, så vil jeg da også gerne høre fra dig.</t>
  </si>
  <si>
    <t>7) Jeg har altid tid til dig. Min kalender er tit fyldt, men den er aldrig så fuld at jeg ikke har tid til at du kan komme og stille spørgsmål eller bare få et godt råd - også når jeg er på barsel.</t>
  </si>
  <si>
    <t>8) Jeg vil gerne lære dig at kende både som medarbejder og som menneske. Fortæl mig endelig om dit liv og din familie. Jeg vil især gerne høre, om de ting du går op i og hvad du brænder for her i livet.</t>
  </si>
  <si>
    <t>9) Jeg er mere end din chef, jeg er også et menneske. Hvis der er noget jeg som menneske kan gøre for dig der ligger ud over dit arbejde, så sig til. Måske du er interesseret i at finde en kontakt inden for en given branche som jeg kender, måske du efter et par år har lyst til at prøve nye udfordringer i eller uden for [Company]. Under alle omstændigheder, så sig til. Dit liv og din arbejdsglæde er vigtig for mig.</t>
  </si>
  <si>
    <t>10) Jeg forventer, at du tager ansvaret for din egen arbejdsglæde. Hvis du kan gøre noget i dag for at give dig selv, en kollega eller mig lidt mere arbejdsglæde, så gør det endelig!</t>
  </si>
  <si>
    <t>11) Du må aldrig få så travlt at du glemmer at leve. Vi har tit travlt, men jeg tror på at det er vigtigt også at have tid til kæresten, en tur til træning og hvad der ellers betyder noget for dig. Husk på at du ikke kun skal have glæde på arbejde, men du skal også holde så meget fri at du kan have glæde i resten af dit liv.</t>
  </si>
  <si>
    <t>Jeg håber at din tid hos [Company] vil bringe dig megen arbejdsglæde.</t>
  </si>
  <si>
    <t>Mange hilsner</t>
  </si>
  <si>
    <t>Welcome Email Template (English)</t>
  </si>
  <si>
    <t>Subject: Warm welcome to [Company]</t>
  </si>
  <si>
    <t>A warm welcome to [Company], [Team]. I'm truly glad we got you on the team, and I'm looking forward to working together. Even before your first day, here are 11 things you should know:</t>
  </si>
  <si>
    <t>1) My top priority is that you enjoy your work and that you're good at it. If there's anything I can do to give you more job satisfaction and make you more effective, tell me right away! This isn't idealism, it's common sense: a happy employee is a productive employee.</t>
  </si>
  <si>
    <t>2) I don't intend to burden you with endless lists of rules and procedures. You're an adult, and I trust you to use your good judgement.</t>
  </si>
  <si>
    <t>3) You have my full permission to mess up and make mistakes, as long as you always own up to them, apologize to anyone affected, and learn from them. Remember: the only people who never make mistakes are the ones who never do anything... and I expect you to do a lot.</t>
  </si>
  <si>
    <t>4) Remember to tell me when I mess up too. I make plenty of mistakes myself, and I want to hear about them as soon as possible so I can get better.</t>
  </si>
  <si>
    <t>5) Always keep an eye out for colleagues who do their job well and go the extra mile, so you can praise them for their good work. I do this myself as much as I can, but I can't do it alone - I need your help.</t>
  </si>
  <si>
    <t>6) If I occasionally do something really smart or good, I'd love to hear that from you too.</t>
  </si>
  <si>
    <t>7) I always have time for you. My calendar is often full, but never so full that I don't have time for you to come with questions or just get some good advice - even while I'm on leave.</t>
  </si>
  <si>
    <t>8) I want to get to know you both as an employee and as a person. Please tell me about your life and your family. I'm especially keen to hear what matters to you and what you're passionate about in life.</t>
  </si>
  <si>
    <t>9) I'm more than just your boss - I'm also a person. If there's anything I can do for you as a person, beyond work, let me know. Maybe you're interested in a contact within a particular industry that I know, or maybe after a couple of years you'd like to try new challenges inside or outside [Company]. Either way, just say so. Your life and your job satisfaction matter to me.</t>
  </si>
  <si>
    <t>10) I expect you to take responsibility for your own job satisfaction. If there's something you can do today to give yourself, a colleague, or me a bit more job satisfaction, then go ahead and do it!</t>
  </si>
  <si>
    <t>11) Never get so busy that you forget to live. We're often busy, but I believe it's important to also have time for your partner, a trip to the gym, and whatever else matters to you. Remember that you shouldn't only find enjoyment at work - you should also take enough time off to enjoy the rest of your life.</t>
  </si>
  <si>
    <t>I hope your time at [Company] brings you a great deal of job satisfaction.</t>
  </si>
  <si>
    <t>Best regards</t>
  </si>
  <si>
    <t>Enrollment in onboarding</t>
  </si>
  <si>
    <t>The HR Activity Calendar with all activities and deadlines. This shows the turning of the calendar within our company. Worth familiarizing yourself with.</t>
  </si>
  <si>
    <t>Instruct in financials and HR system</t>
  </si>
  <si>
    <t>Financials &amp; HR systems walkthrough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</si>
</sst>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3F3F76"/>
      <name val="Calibri"/>
      <family val="2"/>
      <scheme val="minor"/>
    </font>
    <font>
      <b/>
      <sz val="16"/>
      <color rgb="FF44546A"/>
      <name val="Calibri"/>
      <scheme val="minor"/>
    </font>
    <font>
      <sz val="11"/>
      <color rgb="FF000000"/>
      <name val="Calibri"/>
      <family val="2"/>
      <scheme val="minor"/>
    </font>
    <font>
      <b/>
      <sz val="11"/>
      <color rgb="FF44546A"/>
      <name val="Calibri"/>
      <family val="2"/>
      <scheme val="minor"/>
    </font>
    <font>
      <sz val="9"/>
      <color rgb="FFFFFFFF"/>
      <name val="Calibri"/>
      <family val="2"/>
      <scheme val="minor"/>
    </font>
    <font>
      <b/>
      <sz val="16"/>
      <color rgb="FF44546A"/>
      <name val="Calibri"/>
      <family val="2"/>
      <scheme val="minor"/>
    </font>
    <font>
      <b/>
      <sz val="11"/>
      <color rgb="FFFFFFFF"/>
      <name val="Calibri"/>
      <family val="2"/>
      <scheme val="minor"/>
    </font>
    <font>
      <b/>
      <sz val="28"/>
      <color rgb="FF44546A"/>
      <name val="Calibri"/>
      <family val="2"/>
      <scheme val="minor"/>
    </font>
    <font>
      <b/>
      <sz val="14"/>
      <color rgb="FF000000"/>
      <name val="Calibri"/>
      <family val="2"/>
      <scheme val="minor"/>
    </font>
    <font>
      <b/>
      <sz val="11"/>
      <color rgb="FFBFBFBF"/>
      <name val="Calibri"/>
      <family val="2"/>
      <scheme val="minor"/>
    </font>
    <font>
      <b/>
      <sz val="14"/>
      <color rgb="FF44546A"/>
      <name val="Calibri"/>
      <family val="2"/>
      <scheme val="minor"/>
    </font>
    <font>
      <b/>
      <sz val="12"/>
      <color rgb="FF44546A"/>
      <name val="Calibri"/>
      <family val="2"/>
      <scheme val="minor"/>
    </font>
    <font>
      <b/>
      <i/>
      <sz val="10"/>
      <color rgb="FF833C00"/>
      <name val="Calibri"/>
      <family val="2"/>
      <scheme val="minor"/>
    </font>
    <font>
      <i/>
      <sz val="10"/>
      <color rgb="FF595959"/>
      <name val="Calibri"/>
      <family val="2"/>
      <scheme val="minor"/>
    </font>
  </fonts>
  <fills count="12">
    <fill>
      <patternFill patternType="none"/>
    </fill>
    <fill>
      <patternFill patternType="gray125"/>
    </fill>
    <fill>
      <patternFill patternType="solid">
        <fgColor theme="3"/>
        <bgColor indexed="64"/>
      </patternFill>
    </fill>
    <fill>
      <patternFill patternType="solid">
        <fgColor theme="2" tint="-9.9978637043366805E-2"/>
        <bgColor indexed="64"/>
      </patternFill>
    </fill>
    <fill>
      <patternFill patternType="solid">
        <fgColor rgb="FFFFCC99"/>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E7E7E7"/>
        <bgColor indexed="64"/>
      </patternFill>
    </fill>
    <fill>
      <patternFill patternType="solid">
        <fgColor rgb="FF808080"/>
        <bgColor indexed="64"/>
      </patternFill>
    </fill>
    <fill>
      <patternFill patternType="solid">
        <fgColor rgb="FF44546A"/>
        <bgColor indexed="64"/>
      </patternFill>
    </fill>
    <fill>
      <patternFill patternType="solid">
        <fgColor rgb="FFD9D9D9"/>
        <bgColor indexed="64"/>
      </patternFill>
    </fill>
    <fill>
      <patternFill patternType="solid">
        <fgColor rgb="FFFFF2CC"/>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style="thin">
        <color rgb="FF000000"/>
      </top>
      <bottom style="thin">
        <color rgb="FF7F7F7F"/>
      </bottom>
      <diagonal/>
    </border>
    <border>
      <left style="thin">
        <color rgb="FF000000"/>
      </left>
      <right style="thin">
        <color rgb="FF000000"/>
      </right>
      <top style="thin">
        <color rgb="FF7F7F7F"/>
      </top>
      <bottom style="thin">
        <color rgb="FF7F7F7F"/>
      </bottom>
      <diagonal/>
    </border>
    <border>
      <left/>
      <right/>
      <top style="thin">
        <color rgb="FF000000"/>
      </top>
      <bottom/>
      <diagonal/>
    </border>
    <border>
      <left/>
      <right/>
      <top style="medium">
        <color rgb="FF000000"/>
      </top>
      <bottom/>
      <diagonal/>
    </border>
    <border>
      <left/>
      <right/>
      <top style="thick">
        <color rgb="FF000000"/>
      </top>
      <bottom/>
      <diagonal/>
    </border>
    <border>
      <left/>
      <right/>
      <top/>
      <bottom style="thin">
        <color rgb="FF44546A"/>
      </bottom>
      <diagonal/>
    </border>
    <border>
      <left style="thin">
        <color rgb="FF000000"/>
      </left>
      <right style="thin">
        <color rgb="FF000000"/>
      </right>
      <top style="thin">
        <color rgb="FF7F7F7F"/>
      </top>
      <bottom/>
      <diagonal/>
    </border>
    <border>
      <left/>
      <right/>
      <top/>
      <bottom style="thin">
        <color rgb="FF000000"/>
      </bottom>
      <diagonal/>
    </border>
    <border>
      <left/>
      <right style="thin">
        <color rgb="FF000000"/>
      </right>
      <top/>
      <bottom/>
      <diagonal/>
    </border>
    <border>
      <left style="thin">
        <color rgb="FF000000"/>
      </left>
      <right/>
      <top/>
      <bottom/>
      <diagonal/>
    </border>
    <border>
      <left style="thin">
        <color theme="1"/>
      </left>
      <right/>
      <top/>
      <bottom/>
      <diagonal/>
    </border>
    <border>
      <left style="thin">
        <color rgb="FF000000"/>
      </left>
      <right style="thin">
        <color rgb="FFD9D9D9"/>
      </right>
      <top style="thin">
        <color rgb="FF000000"/>
      </top>
      <bottom style="thin">
        <color rgb="FFD9D9D9"/>
      </bottom>
      <diagonal/>
    </border>
    <border>
      <left style="thin">
        <color rgb="FFD9D9D9"/>
      </left>
      <right style="thin">
        <color rgb="FFD9D9D9"/>
      </right>
      <top style="thin">
        <color rgb="FF000000"/>
      </top>
      <bottom style="thin">
        <color rgb="FFD9D9D9"/>
      </bottom>
      <diagonal/>
    </border>
    <border>
      <left style="thin">
        <color rgb="FFD9D9D9"/>
      </left>
      <right style="thin">
        <color rgb="FF000000"/>
      </right>
      <top style="thin">
        <color rgb="FF000000"/>
      </top>
      <bottom style="thin">
        <color rgb="FFD9D9D9"/>
      </bottom>
      <diagonal/>
    </border>
    <border>
      <left style="thin">
        <color rgb="FF000000"/>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000000"/>
      </right>
      <top style="thin">
        <color rgb="FFD9D9D9"/>
      </top>
      <bottom style="thin">
        <color rgb="FFD9D9D9"/>
      </bottom>
      <diagonal/>
    </border>
    <border>
      <left/>
      <right style="thin">
        <color theme="1"/>
      </right>
      <top/>
      <bottom/>
      <diagonal/>
    </border>
    <border>
      <left style="thin">
        <color rgb="FF000000"/>
      </left>
      <right style="thin">
        <color rgb="FFD9D9D9"/>
      </right>
      <top style="thin">
        <color rgb="FFD9D9D9"/>
      </top>
      <bottom/>
      <diagonal/>
    </border>
    <border>
      <left style="thin">
        <color rgb="FFD9D9D9"/>
      </left>
      <right style="thin">
        <color rgb="FFD9D9D9"/>
      </right>
      <top style="thin">
        <color rgb="FFD9D9D9"/>
      </top>
      <bottom/>
      <diagonal/>
    </border>
    <border>
      <left style="thin">
        <color rgb="FFD9D9D9"/>
      </left>
      <right style="thin">
        <color rgb="FF000000"/>
      </right>
      <top style="thin">
        <color rgb="FFD9D9D9"/>
      </top>
      <bottom/>
      <diagonal/>
    </border>
    <border>
      <left/>
      <right/>
      <top style="thick">
        <color auto="1"/>
      </top>
      <bottom/>
      <diagonal/>
    </border>
  </borders>
  <cellStyleXfs count="2">
    <xf numFmtId="0" fontId="0" fillId="0" borderId="0"/>
    <xf numFmtId="0" fontId="4" fillId="4" borderId="1"/>
  </cellStyleXfs>
  <cellXfs count="81">
    <xf numFmtId="0" fontId="0" fillId="0" borderId="0" xfId="0"/>
    <xf numFmtId="0" fontId="1" fillId="2" borderId="0" xfId="0" applyFont="1" applyFill="1"/>
    <xf numFmtId="0" fontId="2" fillId="3" borderId="0" xfId="0" applyFont="1" applyFill="1"/>
    <xf numFmtId="14" fontId="0" fillId="0" borderId="0" xfId="0" applyNumberFormat="1"/>
    <xf numFmtId="164" fontId="0" fillId="0" borderId="0" xfId="0" applyNumberFormat="1"/>
    <xf numFmtId="0" fontId="3" fillId="0" borderId="0" xfId="0" applyFont="1"/>
    <xf numFmtId="0" fontId="0" fillId="5" borderId="0" xfId="0" applyFill="1" applyAlignment="1">
      <alignment horizontal="left" vertical="top"/>
    </xf>
    <xf numFmtId="0" fontId="0" fillId="5" borderId="0" xfId="0" quotePrefix="1" applyFill="1" applyAlignment="1">
      <alignment horizontal="left" vertical="top"/>
    </xf>
    <xf numFmtId="0" fontId="0" fillId="5" borderId="0" xfId="0" applyFill="1" applyAlignment="1">
      <alignment horizontal="left" vertical="top" wrapText="1"/>
    </xf>
    <xf numFmtId="0" fontId="0" fillId="6" borderId="0" xfId="0" applyFill="1" applyAlignment="1">
      <alignment horizontal="left" vertical="top"/>
    </xf>
    <xf numFmtId="0" fontId="0" fillId="6" borderId="0" xfId="0" quotePrefix="1" applyFill="1" applyAlignment="1">
      <alignment horizontal="left" vertical="top"/>
    </xf>
    <xf numFmtId="0" fontId="0" fillId="6" borderId="0" xfId="0" applyFill="1" applyAlignment="1">
      <alignment horizontal="left" vertical="top" wrapText="1"/>
    </xf>
    <xf numFmtId="0" fontId="0" fillId="5" borderId="0" xfId="0" applyFill="1" applyAlignment="1">
      <alignment vertical="center" wrapText="1"/>
    </xf>
    <xf numFmtId="14" fontId="2" fillId="3" borderId="0" xfId="0" applyNumberFormat="1" applyFont="1" applyFill="1"/>
    <xf numFmtId="0" fontId="0" fillId="0" borderId="0" xfId="0" pivotButton="1"/>
    <xf numFmtId="0" fontId="0" fillId="0" borderId="0" xfId="0" applyAlignment="1">
      <alignment horizontal="left"/>
    </xf>
    <xf numFmtId="0" fontId="0" fillId="0" borderId="0" xfId="0" applyAlignment="1">
      <alignment horizontal="left" indent="1"/>
    </xf>
    <xf numFmtId="9" fontId="0" fillId="0" borderId="0" xfId="0" applyNumberFormat="1"/>
    <xf numFmtId="0" fontId="6" fillId="7" borderId="2" xfId="1" applyFont="1" applyFill="1" applyBorder="1"/>
    <xf numFmtId="14" fontId="6" fillId="7" borderId="3" xfId="1" applyNumberFormat="1" applyFont="1" applyFill="1" applyBorder="1"/>
    <xf numFmtId="0" fontId="6" fillId="7" borderId="3" xfId="1" applyFont="1" applyFill="1" applyBorder="1"/>
    <xf numFmtId="0" fontId="7" fillId="0" borderId="0" xfId="0" applyFont="1"/>
    <xf numFmtId="0" fontId="0" fillId="0" borderId="5" xfId="0" applyBorder="1"/>
    <xf numFmtId="0" fontId="5" fillId="0" borderId="5" xfId="0" applyFont="1" applyBorder="1"/>
    <xf numFmtId="0" fontId="0" fillId="8" borderId="0" xfId="0" applyFill="1"/>
    <xf numFmtId="0" fontId="8" fillId="8" borderId="0" xfId="0" applyFont="1" applyFill="1" applyAlignment="1">
      <alignment horizontal="right"/>
    </xf>
    <xf numFmtId="0" fontId="0" fillId="9" borderId="0" xfId="0" applyFill="1"/>
    <xf numFmtId="0" fontId="9" fillId="0" borderId="0" xfId="0" applyFont="1"/>
    <xf numFmtId="0" fontId="0" fillId="8" borderId="0" xfId="0" applyFill="1" applyAlignment="1">
      <alignment horizontal="left" vertical="top"/>
    </xf>
    <xf numFmtId="0" fontId="0" fillId="8" borderId="0" xfId="0" applyFill="1" applyAlignment="1">
      <alignment horizontal="left" vertical="top" wrapText="1"/>
    </xf>
    <xf numFmtId="0" fontId="8" fillId="8" borderId="0" xfId="0" applyFont="1" applyFill="1" applyAlignment="1">
      <alignment horizontal="right" vertical="top"/>
    </xf>
    <xf numFmtId="0" fontId="10" fillId="9" borderId="0" xfId="0" applyFont="1" applyFill="1"/>
    <xf numFmtId="0" fontId="6" fillId="7" borderId="0" xfId="0" applyFont="1" applyFill="1" applyAlignment="1">
      <alignment horizontal="left"/>
    </xf>
    <xf numFmtId="9" fontId="6" fillId="7" borderId="0" xfId="0" applyNumberFormat="1" applyFont="1" applyFill="1"/>
    <xf numFmtId="0" fontId="7" fillId="0" borderId="5" xfId="0" applyFont="1" applyBorder="1"/>
    <xf numFmtId="0" fontId="0" fillId="0" borderId="6" xfId="0" applyBorder="1"/>
    <xf numFmtId="0" fontId="0" fillId="8" borderId="6" xfId="0" applyFill="1" applyBorder="1"/>
    <xf numFmtId="0" fontId="14" fillId="0" borderId="7" xfId="0" applyFont="1" applyBorder="1"/>
    <xf numFmtId="0" fontId="15" fillId="0" borderId="0" xfId="0" applyFont="1"/>
    <xf numFmtId="0" fontId="6" fillId="7" borderId="4" xfId="1" applyFont="1" applyFill="1" applyBorder="1"/>
    <xf numFmtId="0" fontId="6" fillId="7" borderId="8" xfId="1" applyFont="1" applyFill="1" applyBorder="1"/>
    <xf numFmtId="0" fontId="6" fillId="7" borderId="9" xfId="1" applyFont="1" applyFill="1" applyBorder="1"/>
    <xf numFmtId="0" fontId="7" fillId="0" borderId="10" xfId="0" applyFont="1" applyBorder="1"/>
    <xf numFmtId="0" fontId="0" fillId="0" borderId="11" xfId="0" applyBorder="1"/>
    <xf numFmtId="0" fontId="1" fillId="9" borderId="12" xfId="0" applyFont="1" applyFill="1" applyBorder="1"/>
    <xf numFmtId="0" fontId="1" fillId="9" borderId="0" xfId="0" applyFont="1" applyFill="1"/>
    <xf numFmtId="0" fontId="10" fillId="9" borderId="19" xfId="0" applyFont="1" applyFill="1" applyBorder="1"/>
    <xf numFmtId="20" fontId="0" fillId="0" borderId="17" xfId="0" applyNumberFormat="1" applyBorder="1"/>
    <xf numFmtId="0" fontId="0" fillId="0" borderId="17" xfId="0" applyBorder="1"/>
    <xf numFmtId="0" fontId="0" fillId="0" borderId="18" xfId="0" applyBorder="1"/>
    <xf numFmtId="0" fontId="0" fillId="0" borderId="15" xfId="0" applyBorder="1"/>
    <xf numFmtId="0" fontId="6" fillId="10" borderId="18" xfId="0" applyFont="1" applyFill="1" applyBorder="1"/>
    <xf numFmtId="0" fontId="0" fillId="10" borderId="18" xfId="0" applyFill="1" applyBorder="1"/>
    <xf numFmtId="20" fontId="0" fillId="0" borderId="14" xfId="0" applyNumberFormat="1" applyBorder="1"/>
    <xf numFmtId="0" fontId="0" fillId="0" borderId="14" xfId="0" applyBorder="1"/>
    <xf numFmtId="20" fontId="6" fillId="10" borderId="17" xfId="0" applyNumberFormat="1" applyFont="1" applyFill="1" applyBorder="1"/>
    <xf numFmtId="0" fontId="6" fillId="10" borderId="17" xfId="0" applyFont="1" applyFill="1" applyBorder="1"/>
    <xf numFmtId="20" fontId="0" fillId="10" borderId="17" xfId="0" applyNumberFormat="1" applyFill="1" applyBorder="1"/>
    <xf numFmtId="0" fontId="0" fillId="10" borderId="17" xfId="0" applyFill="1" applyBorder="1"/>
    <xf numFmtId="20" fontId="0" fillId="0" borderId="21" xfId="0" applyNumberFormat="1" applyBorder="1"/>
    <xf numFmtId="0" fontId="0" fillId="0" borderId="21" xfId="0" applyBorder="1"/>
    <xf numFmtId="0" fontId="0" fillId="0" borderId="22" xfId="0" applyBorder="1"/>
    <xf numFmtId="165" fontId="0" fillId="0" borderId="13" xfId="0" applyNumberFormat="1" applyBorder="1"/>
    <xf numFmtId="165" fontId="6" fillId="10" borderId="16" xfId="0" applyNumberFormat="1" applyFont="1" applyFill="1" applyBorder="1"/>
    <xf numFmtId="165" fontId="0" fillId="0" borderId="16" xfId="0" applyNumberFormat="1" applyBorder="1"/>
    <xf numFmtId="165" fontId="0" fillId="10" borderId="16" xfId="0" applyNumberFormat="1" applyFill="1" applyBorder="1"/>
    <xf numFmtId="165" fontId="0" fillId="0" borderId="20" xfId="0" applyNumberFormat="1" applyBorder="1"/>
    <xf numFmtId="0" fontId="17" fillId="0" borderId="0" xfId="0" applyFont="1"/>
    <xf numFmtId="0" fontId="0" fillId="0" borderId="23" xfId="0" applyBorder="1"/>
    <xf numFmtId="0" fontId="11" fillId="0" borderId="0" xfId="0" applyFont="1" applyAlignment="1">
      <alignment horizontal="center" vertical="center" wrapText="1"/>
    </xf>
    <xf numFmtId="0" fontId="0" fillId="0" borderId="0" xfId="0"/>
    <xf numFmtId="0" fontId="12" fillId="0" borderId="0" xfId="0" applyFont="1" applyAlignment="1">
      <alignment horizontal="center"/>
    </xf>
    <xf numFmtId="0" fontId="13" fillId="0" borderId="0" xfId="0" applyFont="1" applyAlignment="1">
      <alignment horizontal="center"/>
    </xf>
    <xf numFmtId="0" fontId="16" fillId="11" borderId="0" xfId="0" applyFont="1" applyFill="1" applyAlignment="1">
      <alignment horizontal="left" vertical="center"/>
    </xf>
    <xf numFmtId="0" fontId="0" fillId="0" borderId="0" xfId="0" applyAlignment="1">
      <alignment vertical="top" wrapText="1"/>
    </xf>
    <xf numFmtId="0" fontId="2" fillId="0" borderId="0" xfId="0" applyFont="1"/>
    <xf numFmtId="0" fontId="2" fillId="0" borderId="0" xfId="0" applyFont="1" applyAlignment="1">
      <alignment vertical="top" wrapText="1"/>
    </xf>
    <xf numFmtId="0" fontId="9" fillId="0" borderId="0" xfId="0" applyFont="1"/>
    <xf numFmtId="0" fontId="0" fillId="0" borderId="0" xfId="0" applyFill="1"/>
    <xf numFmtId="0" fontId="0" fillId="0" borderId="17" xfId="0" applyFill="1" applyBorder="1"/>
    <xf numFmtId="0" fontId="0" fillId="0" borderId="21" xfId="0" applyFill="1" applyBorder="1"/>
  </cellXfs>
  <cellStyles count="2">
    <cellStyle name="Input" xfId="1" builtinId="20"/>
    <cellStyle name="Normal" xfId="0" builtinId="0"/>
  </cellStyles>
  <dxfs count="40">
    <dxf>
      <fill>
        <patternFill>
          <bgColor rgb="FFFF0000"/>
        </patternFill>
      </fill>
    </dxf>
    <dxf>
      <numFmt numFmtId="165" formatCode="yyyy/mm/dd"/>
    </dxf>
    <dxf>
      <border outline="0">
        <top style="thin">
          <color theme="1"/>
        </top>
        <bottom style="thin">
          <color rgb="FF000000"/>
        </bottom>
      </border>
    </dxf>
    <dxf>
      <font>
        <b/>
        <strike val="0"/>
        <condense val="0"/>
        <extend val="0"/>
        <outline val="0"/>
        <shadow val="0"/>
        <vertAlign val="baseline"/>
        <sz val="11"/>
        <color theme="0"/>
        <name val="Calibri"/>
        <family val="2"/>
        <scheme val="minor"/>
      </font>
      <fill>
        <patternFill patternType="solid">
          <fgColor indexed="64"/>
          <bgColor rgb="FF44546A"/>
        </patternFill>
      </fill>
    </dxf>
    <dxf>
      <alignment horizontal="left" vertical="top"/>
    </dxf>
    <dxf>
      <alignment horizontal="left" vertical="top"/>
    </dxf>
    <dxf>
      <alignment horizontal="left" vertical="top"/>
    </dxf>
    <dxf>
      <alignment horizontal="left" vertical="top" wrapText="1"/>
    </dxf>
    <dxf>
      <alignment horizontal="left" vertical="top"/>
    </dxf>
    <dxf>
      <alignment horizontal="left" vertical="top"/>
    </dxf>
    <dxf>
      <alignment horizontal="left" vertical="top"/>
    </dxf>
    <dxf>
      <fill>
        <patternFill patternType="solid">
          <fgColor indexed="64"/>
          <bgColor rgb="FF44546A"/>
        </patternFill>
      </fill>
    </dxf>
    <dxf>
      <font>
        <color rgb="FF000000"/>
      </font>
    </dxf>
    <dxf>
      <fill>
        <patternFill patternType="solid">
          <fgColor indexed="64"/>
          <bgColor rgb="FFE7E7E7"/>
        </patternFill>
      </fill>
    </dxf>
    <dxf>
      <font>
        <b/>
      </font>
    </dxf>
    <dxf>
      <font>
        <b/>
      </font>
    </dxf>
    <dxf>
      <font>
        <color rgb="FFFFFFFF"/>
      </font>
    </dxf>
    <dxf>
      <font>
        <color rgb="FFFFFFFF"/>
      </font>
    </dxf>
    <dxf>
      <fill>
        <patternFill patternType="solid">
          <fgColor indexed="64"/>
          <bgColor rgb="FF44546A"/>
        </patternFill>
      </fill>
    </dxf>
    <dxf>
      <fill>
        <patternFill patternType="solid">
          <fgColor indexed="64"/>
          <bgColor rgb="FF44546A"/>
        </patternFill>
      </fill>
    </dxf>
    <dxf>
      <font>
        <color rgb="FF000000"/>
      </font>
    </dxf>
    <dxf>
      <font>
        <color rgb="FF000000"/>
      </font>
    </dxf>
    <dxf>
      <fill>
        <patternFill patternType="solid">
          <fgColor indexed="64"/>
          <bgColor rgb="FFE7E7E7"/>
        </patternFill>
      </fill>
    </dxf>
    <dxf>
      <fill>
        <patternFill patternType="solid">
          <fgColor indexed="64"/>
          <bgColor rgb="FFE7E7E7"/>
        </patternFill>
      </fill>
    </dxf>
    <dxf>
      <font>
        <b/>
      </font>
    </dxf>
    <dxf>
      <font>
        <b/>
      </font>
    </dxf>
    <dxf>
      <font>
        <b/>
      </font>
    </dxf>
    <dxf>
      <font>
        <b/>
      </font>
    </dxf>
    <dxf>
      <font>
        <color rgb="FFFFFFFF"/>
      </font>
    </dxf>
    <dxf>
      <font>
        <color rgb="FFFFFFFF"/>
      </font>
    </dxf>
    <dxf>
      <font>
        <color rgb="FFFFFFFF"/>
      </font>
    </dxf>
    <dxf>
      <font>
        <color rgb="FFFFFFFF"/>
      </font>
    </dxf>
    <dxf>
      <fill>
        <patternFill patternType="solid">
          <fgColor indexed="64"/>
          <bgColor rgb="FF44546A"/>
        </patternFill>
      </fill>
    </dxf>
    <dxf>
      <fill>
        <patternFill patternType="solid">
          <fgColor indexed="64"/>
          <bgColor rgb="FF44546A"/>
        </patternFill>
      </fill>
    </dxf>
    <dxf>
      <fill>
        <patternFill patternType="solid">
          <fgColor indexed="64"/>
          <bgColor rgb="FF44546A"/>
        </patternFill>
      </fill>
    </dxf>
    <dxf>
      <fill>
        <patternFill patternType="solid">
          <fgColor indexed="64"/>
          <bgColor rgb="FF44546A"/>
        </patternFill>
      </fill>
    </dxf>
    <dxf>
      <numFmt numFmtId="13" formatCode="0%"/>
    </dxf>
    <dxf>
      <font>
        <b/>
      </font>
    </dxf>
    <dxf>
      <font>
        <color rgb="FFFFFFFF"/>
      </font>
    </dxf>
    <dxf>
      <fill>
        <patternFill patternType="solid">
          <fgColor indexed="64"/>
          <bgColor rgb="FF44546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n.pedersen" refreshedDate="46215.513374652779" createdVersion="6" refreshedVersion="8" minRefreshableVersion="3" recordCount="139" xr:uid="{00000000-000A-0000-FFFF-FFFF12000000}">
  <cacheSource type="worksheet">
    <worksheetSource name="OnboardingChecklistTbl"/>
  </cacheSource>
  <cacheFields count="9">
    <cacheField name="Phase" numFmtId="0">
      <sharedItems containsBlank="1" count="7">
        <s v="Make final agreement"/>
        <s v="Acceptance"/>
        <s v="Preparation for start of new hire"/>
        <s v="Introduction period"/>
        <s v="Finished onboarding"/>
        <m u="1"/>
        <s v="Preperation for start of new hire" u="1"/>
      </sharedItems>
    </cacheField>
    <cacheField name="Activity" numFmtId="0">
      <sharedItems containsBlank="1" count="184">
        <m/>
        <s v="Make offer (oral)"/>
        <s v="Verify job description"/>
        <s v="Create and validate written offer of employment"/>
        <s v="Send written offer of employment with all terms and conditions"/>
        <s v="Ask if new hire needs any other information to make decision"/>
        <s v="Inform new hire about deadline for making final decision"/>
        <s v="Contact (written or orally) new hire and ask if they have any follow-up questions. Remind of deadline"/>
        <s v="Receive acceptance"/>
        <s v="Verify ID and right-to-work documentation"/>
        <s v="Agree on start date with new hire"/>
        <s v="Inform HR about acceptance"/>
        <s v="Create position in HR system"/>
        <s v="Send official contract with start-date"/>
        <s v="Get signed contract returned (electronic signature is fine)"/>
        <s v="Get signed NDA/confidentiality agreement returned"/>
        <s v="Mark recruitment as completed in list of open recruitments"/>
        <s v="Inform your manager about acceptance"/>
        <s v="Confirm with HR that they have received all needed paperwork"/>
        <s v="Send welcome email to new hire (see Welcome Email sheet)"/>
        <s v="Inform team of new hire and start-date"/>
        <s v="Identify key stakeholders for information about new hire"/>
        <s v="Inform key stakeholders of new hire and start-date"/>
        <s v="Publish information about new hire on department site,newsletter, etc. (including start-date)"/>
        <s v="Create onboarding pre-read package by adapting template (see separate sheet)"/>
        <s v="Send onboarding pre-read package"/>
        <s v="Contact new hire and agree on check-in conversations from now, until start. Minimum frequency every 2 weeks"/>
        <s v="Create empty template onboarding program (see seperate sheet)"/>
        <s v="Enrollment in IT onboarding"/>
        <s v="Enrollment in &quot;new manager in company&quot; onboarding"/>
        <s v="Enroll in ​Leadership Programme, if relevant"/>
        <s v="Enroll in relevant other trainings (systems, etc.)"/>
        <s v="Update onboarding program with enrolled trainings and introductions"/>
        <s v="Contact new hire and agree on which computer, phone and software and hardware accessories to order"/>
        <s v="Order hardware and software"/>
        <s v="Order any special software"/>
        <s v="Order personnel card and other ID"/>
        <s v="Order welcome package"/>
        <s v="Find desk / placement"/>
        <s v="Appoint buddy"/>
        <s v="Inform new-hire about buddy"/>
        <s v="Walk through buddy responsibilities with buddy"/>
        <s v="Ask buddy to contact new hire and introduce themselves"/>
        <s v="Schedule buddy meeting for first-day and update onboarding program"/>
        <s v="Review current planned meetings and incorporate them in onboarding program"/>
        <s v="Make a list of people, that the new hire should be introduced to in the onboarding program"/>
        <s v="Call new hire with update on the stakeholder list produced, and ask for any requests"/>
        <s v="Schedule intro meetings with identified stakeholders, and update onboarding program"/>
        <s v="Ensure access to sharepoint sites, teams, etc."/>
        <s v="Create IT account and company email for new hire"/>
        <s v="Ask team to schedule personal introductory 1:1 meetings during the first month. Ask for feedback when scheduled."/>
        <s v="All team members have confirmed introduction meetings"/>
        <s v="Brief team on onboarding process, and ask for changes"/>
        <s v="Connect on LinkedIn, if appropriate"/>
        <s v="Identify offices, conference rooms, etc. where special access is required. Request access"/>
        <s v="Order phone and phonenumber"/>
        <s v="Order business cards, if needed"/>
        <s v="Assign first day contact person, if manager is not able to attend"/>
        <s v="Create first day plan"/>
        <s v="Send first day plan to new hire - CC team"/>
        <s v="Order office equipment (table, etc.), if needed"/>
        <s v="Ask for bank account number to setup salary payment"/>
        <s v="Schedule breakfast and lunch with team on the first day"/>
        <s v="Order breakfast for first day"/>
        <s v="Send welcome letter to home address"/>
        <s v="Collect emergency contact details from new hire"/>
        <s v="Block time to be with new hire on the first day, and during first week"/>
        <s v="Determine performance goals for new hire during first 12 months"/>
        <s v="Identify assignments that the new hire can start with immediately. Include in onboarding program"/>
        <s v="Setup desk with IT"/>
        <s v="Setup desk with stationary"/>
        <s v="Check-in with new hire and ask if pre-read package have been read, and answer any questions"/>
        <s v="Call new hire and make sure they know where to go for their first day"/>
        <s v="Create entire first months introduction program"/>
        <s v="Send introduction program to new hire and team"/>
        <s v="Prepare desk for first day"/>
        <s v="Schedule hand-over meeting with old manager, if relevant"/>
        <s v="Schedule team for lunch on first day"/>
        <s v="Plan for tour of relevant company buildings/areas and update onboarding program"/>
        <s v="Schedule introduction to meeting structure"/>
        <s v="Schedule introduction to financial management and current numbers"/>
        <s v="Schedule introduction with HR Partner and C&amp;B specialist"/>
        <s v="Identify all current meetings that new hire should attend, and add to onboarding program"/>
        <s v="Update onboarding program with scheduled introductions"/>
        <s v="Schedule go and see with any relevant stakeholders."/>
        <s v="Prepare handover templates on team"/>
        <s v="Prepare handover templates on tasks"/>
        <s v="Invite team to breakfast on first day"/>
        <s v="Schedule 1:1 meetings with manager. Weekly in trial period"/>
        <s v="Welcome new hire at reception on the first day"/>
        <s v="Pick-up computer, phone, cards, welcome package, etc."/>
        <s v="Show new hire to workspace"/>
        <s v="Introduce new hire to everyone close to workspace"/>
        <s v="Have breakfast with team"/>
        <s v="Sit down with new hire and present first weeks onboarding program"/>
        <s v="Setup computer"/>
        <s v="Show new hire contents of welcome package"/>
        <s v="Show how printer works"/>
        <s v="Test that the personnel card is working."/>
        <s v="Instruct on how to call service desk and use onsite servicedesk"/>
        <s v="Instruct how to order stationary"/>
        <s v="Explain parking rules and get permit"/>
        <s v="Meet with buddy"/>
        <s v="Tour of building"/>
        <s v="Show restrooms, exits, evacuation plans"/>
        <s v="Show kitchens and what you find there"/>
        <s v="Instruct on how to get access to facilities outside normal working hours"/>
        <s v="Lunch with new hire"/>
        <s v="Setup phone"/>
        <s v="Setup and instruct in the use of Outlook and scheduling conference rooms"/>
        <s v="End day with a session to ask questions"/>
        <s v="Explain how and where photos will be taken."/>
        <s v="Request that new hire put onboarding into calendar and verify that it happens"/>
        <s v="Close day with Q&amp;A session"/>
        <s v="Walk through job description and key goals"/>
        <s v="Walkthrough the Personnel handbook"/>
        <s v="Review and Q&amp;A based on pre-read package"/>
        <s v="Introduction to intranet"/>
        <s v="Review organization and where the new hire fits in"/>
        <s v="Instruct in use of HR systems + get contacts setup with birthdates"/>
        <s v="Instruct in financials"/>
        <s v="Introduce new hire to meeting structure"/>
        <s v="Introduction to HR contact persons"/>
        <s v="30-day check-in and feedback with new hire"/>
        <s v="Schedule 2½ months evaluation"/>
        <s v="Set bonus target and sign agreement"/>
        <s v="Confirm first paycheck processed correctly"/>
        <s v="Setup pension with company pension provider"/>
        <s v="Enroll in health/life insurance benefits"/>
        <s v="Present new hire at TownHall"/>
        <s v="Prepare trial period evaluation"/>
        <s v="Complete trial period evaluation"/>
        <s v="Inform HR about trial period evaluation outcome"/>
        <s v="Review onboarding program with new hire and adapt for next time"/>
        <s v="Set goals for the rest of the HR period wheel until next development talk"/>
        <s v="Publish information about new hire on department site, including start-date" u="1"/>
        <s v="Create empty template onboarding program" u="1"/>
        <s v="Enrollment in [Company] IT onboarding" u="1"/>
        <s v="Enrollment in &quot;new manager in [Company]&quot; onboarding" u="1"/>
        <s v="Sign-up for &quot;a day in a store&quot;" u="1"/>
        <s v="Enroll in Manager Tool Box" u="1"/>
        <s v="Enroll in ​[Company] Leadership Programme" u="1"/>
        <s v="Order white personnel card" u="1"/>
        <s v="Order grey personnel card" u="1"/>
        <s v="Identify next possible date for getting a picture taken, and update onboarding program" u="1"/>
        <s v="Schedule introduction to New Way of Working" u="1"/>
        <s v="Schedule a half-day with on-site support, to get a feel for their work" u="1"/>
        <s v="Schedule introduction to the IBT program" u="1"/>
        <s v="Inform IBT program of new manager" u="1"/>
        <s v="Sign up for the tour to LCN " u="1"/>
        <s v="Tour of [Company] building" u="1"/>
        <s v="Introduction to collections within our organization" u="1"/>
        <s v="Instruct in use of HCM + get contacts setup with birthdates" u="1"/>
        <s v="Introduction to HR Business Partner" u="1"/>
        <s v="Introduction to HR Compensation &amp; Benefits contact" u="1"/>
        <s v="Introduction to the IBT program" u="1"/>
        <s v="Verify job descreption" u="1"/>
        <s v="Recive acceptance" u="1"/>
        <s v="Get signed contract returned (eletronic signature is fine)" u="1"/>
        <s v="Confirm with HR that they have recived all needed paperwork" u="1"/>
        <s v="Contact new hire and agree on check-in conversations from now, untill start. Minimum frequency every 2 weeks" u="1"/>
        <s v="Enrollment in BESTSELLER IT onboarding" u="1"/>
        <s v="Enrollment in &quot;new manager in BESTSELLER&quot; onboarding" u="1"/>
        <s v="Enroll in ​BESTSELLER Leadership Programme" u="1"/>
        <s v="Update onboarding program with enrolled trainigns and introductions" u="1"/>
        <s v="Order any speciel software" u="1"/>
        <s v="Order white personell card" u="1"/>
        <s v="Order grey personell card" u="1"/>
        <s v="Connect on LinkedIn, if appropiate" u="1"/>
        <s v="Identify offices, conference rooms, etc. where speciel access is required. Request access" u="1"/>
        <s v="Order office equitment (table, etc.), if needed" u="1"/>
        <s v="Schedule breakfeast and lunch with team on the first day" u="1"/>
        <s v="Order breakfeast for first day" u="1"/>
        <s v="Send welcome letter to home adress" u="1"/>
        <s v="Identify assigmnents that the new hire can start with immediately. Include in onboarding program" u="1"/>
        <s v="Schedule a half-day with one-site support, to get a feel for their work" u="1"/>
        <s v="Invite team to breakfeast on first day" u="1"/>
        <s v="Have breakfeast with team" u="1"/>
        <s v="Tour of BESTSELLER building" u="1"/>
        <s v="Show restrooms, exits, evaucation plans" u="1"/>
        <s v="Instruct on how to get access to facilities outsite normal working hours" u="1"/>
        <s v="Walk through job descreption and key goals" u="1"/>
        <s v="Introduct new hire to meeting structure" u="1"/>
        <s v="Introduction to HR Compensentation &amp; Benefits contact" u="1"/>
      </sharedItems>
    </cacheField>
    <cacheField name="DaysOffset" numFmtId="0">
      <sharedItems containsString="0" containsBlank="1" containsNumber="1" containsInteger="1" minValue="-11" maxValue="100"/>
    </cacheField>
    <cacheField name="Offsetting date" numFmtId="0">
      <sharedItems containsDate="1" containsString="0" containsBlank="1" containsMixedTypes="1" minDate="2026-06-12T00:00:00" maxDate="2026-08-03T00:00:00"/>
    </cacheField>
    <cacheField name="Responsible" numFmtId="0">
      <sharedItems containsBlank="1"/>
    </cacheField>
    <cacheField name="Deadline" numFmtId="14">
      <sharedItems containsSemiMixedTypes="0" containsNonDate="0" containsDate="1" containsString="0" minDate="2026-06-12T00:00:00" maxDate="2026-12-19T00:00:00"/>
    </cacheField>
    <cacheField name="Status (automatic)" numFmtId="0">
      <sharedItems containsBlank="1" count="4">
        <s v="Overdue"/>
        <s v="On track"/>
        <m u="1"/>
        <s v="" u="1"/>
      </sharedItems>
    </cacheField>
    <cacheField name="Completed" numFmtId="0">
      <sharedItems containsNonDate="0" containsString="0" containsBlank="1"/>
    </cacheField>
    <cacheField name="Remark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count="139">
  <r>
    <x v="0"/>
    <x v="0"/>
    <m/>
    <m/>
    <m/>
    <d v="2026-06-17T00:00:00"/>
    <x v="0"/>
    <m/>
    <m/>
  </r>
  <r>
    <x v="0"/>
    <x v="1"/>
    <n v="0"/>
    <d v="2026-06-12T00:00:00"/>
    <s v="[Manager Name]"/>
    <d v="2026-06-12T00:00:00"/>
    <x v="0"/>
    <m/>
    <m/>
  </r>
  <r>
    <x v="0"/>
    <x v="2"/>
    <n v="0"/>
    <d v="2026-06-12T00:00:00"/>
    <s v="[Manager Name]"/>
    <d v="2026-06-12T00:00:00"/>
    <x v="0"/>
    <m/>
    <m/>
  </r>
  <r>
    <x v="0"/>
    <x v="3"/>
    <n v="0"/>
    <d v="2026-06-12T00:00:00"/>
    <s v="[Manager Name]"/>
    <d v="2026-06-12T00:00:00"/>
    <x v="0"/>
    <m/>
    <m/>
  </r>
  <r>
    <x v="0"/>
    <x v="4"/>
    <n v="1"/>
    <d v="2026-06-12T00:00:00"/>
    <s v="[Manager Name]"/>
    <d v="2026-06-15T00:00:00"/>
    <x v="0"/>
    <m/>
    <m/>
  </r>
  <r>
    <x v="0"/>
    <x v="5"/>
    <n v="1"/>
    <d v="2026-06-12T00:00:00"/>
    <s v="[Manager Name]"/>
    <d v="2026-06-15T00:00:00"/>
    <x v="0"/>
    <m/>
    <m/>
  </r>
  <r>
    <x v="0"/>
    <x v="6"/>
    <n v="1"/>
    <d v="2026-06-12T00:00:00"/>
    <s v="[Manager Name]"/>
    <d v="2026-06-15T00:00:00"/>
    <x v="0"/>
    <m/>
    <m/>
  </r>
  <r>
    <x v="0"/>
    <x v="7"/>
    <n v="3"/>
    <d v="2026-06-12T00:00:00"/>
    <s v="[Manager Name]"/>
    <d v="2026-06-17T00:00:00"/>
    <x v="0"/>
    <m/>
    <m/>
  </r>
  <r>
    <x v="1"/>
    <x v="0"/>
    <m/>
    <m/>
    <m/>
    <d v="2026-06-25T00:00:00"/>
    <x v="0"/>
    <m/>
    <m/>
  </r>
  <r>
    <x v="1"/>
    <x v="8"/>
    <n v="0"/>
    <d v="2026-06-20T00:00:00"/>
    <s v="[Manager Name]"/>
    <d v="2026-06-20T00:00:00"/>
    <x v="0"/>
    <m/>
    <m/>
  </r>
  <r>
    <x v="1"/>
    <x v="9"/>
    <n v="1"/>
    <d v="2026-06-20T00:00:00"/>
    <s v="[HR Contact Name]"/>
    <d v="2026-06-22T00:00:00"/>
    <x v="0"/>
    <m/>
    <m/>
  </r>
  <r>
    <x v="1"/>
    <x v="10"/>
    <n v="0"/>
    <d v="2026-06-20T00:00:00"/>
    <s v="[Manager Name]"/>
    <d v="2026-06-20T00:00:00"/>
    <x v="0"/>
    <m/>
    <m/>
  </r>
  <r>
    <x v="1"/>
    <x v="11"/>
    <n v="0"/>
    <d v="2026-06-20T00:00:00"/>
    <s v="[Manager Name]"/>
    <d v="2026-06-20T00:00:00"/>
    <x v="0"/>
    <m/>
    <m/>
  </r>
  <r>
    <x v="1"/>
    <x v="12"/>
    <n v="0"/>
    <d v="2026-06-20T00:00:00"/>
    <s v="[HR Contact Name]"/>
    <d v="2026-06-20T00:00:00"/>
    <x v="0"/>
    <m/>
    <m/>
  </r>
  <r>
    <x v="1"/>
    <x v="13"/>
    <n v="1"/>
    <d v="2026-06-20T00:00:00"/>
    <s v="[HR Contact Name]"/>
    <d v="2026-06-22T00:00:00"/>
    <x v="0"/>
    <m/>
    <m/>
  </r>
  <r>
    <x v="1"/>
    <x v="14"/>
    <n v="4"/>
    <d v="2026-06-20T00:00:00"/>
    <s v="[HR Contact Name]"/>
    <d v="2026-06-25T00:00:00"/>
    <x v="0"/>
    <m/>
    <m/>
  </r>
  <r>
    <x v="1"/>
    <x v="15"/>
    <n v="4"/>
    <d v="2026-06-20T00:00:00"/>
    <s v="[HR Contact Name]"/>
    <d v="2026-06-25T00:00:00"/>
    <x v="0"/>
    <m/>
    <m/>
  </r>
  <r>
    <x v="1"/>
    <x v="16"/>
    <n v="4"/>
    <d v="2026-06-20T00:00:00"/>
    <s v="[HR Contact Name]"/>
    <d v="2026-06-25T00:00:00"/>
    <x v="0"/>
    <m/>
    <m/>
  </r>
  <r>
    <x v="1"/>
    <x v="17"/>
    <n v="4"/>
    <d v="2026-06-20T00:00:00"/>
    <s v="[Manager Name]"/>
    <d v="2026-06-25T00:00:00"/>
    <x v="0"/>
    <m/>
    <m/>
  </r>
  <r>
    <x v="1"/>
    <x v="18"/>
    <n v="4"/>
    <d v="2026-06-20T00:00:00"/>
    <s v="[Manager Name]"/>
    <d v="2026-06-25T00:00:00"/>
    <x v="0"/>
    <m/>
    <m/>
  </r>
  <r>
    <x v="1"/>
    <x v="19"/>
    <n v="2"/>
    <d v="2026-06-20T00:00:00"/>
    <s v="[Manager Name]"/>
    <d v="2026-06-23T00:00:00"/>
    <x v="0"/>
    <m/>
    <m/>
  </r>
  <r>
    <x v="2"/>
    <x v="0"/>
    <m/>
    <m/>
    <m/>
    <d v="2026-08-02T00:00:00"/>
    <x v="0"/>
    <m/>
    <m/>
  </r>
  <r>
    <x v="2"/>
    <x v="20"/>
    <n v="1"/>
    <d v="2026-06-20T00:00:00"/>
    <s v="[Manager Name]"/>
    <d v="2026-06-22T00:00:00"/>
    <x v="0"/>
    <m/>
    <m/>
  </r>
  <r>
    <x v="2"/>
    <x v="21"/>
    <n v="0"/>
    <d v="2026-06-20T00:00:00"/>
    <s v="[Manager Name]"/>
    <d v="2026-06-20T00:00:00"/>
    <x v="0"/>
    <m/>
    <m/>
  </r>
  <r>
    <x v="2"/>
    <x v="22"/>
    <n v="1"/>
    <d v="2026-06-20T00:00:00"/>
    <s v="[Manager Name]"/>
    <d v="2026-06-22T00:00:00"/>
    <x v="0"/>
    <m/>
    <m/>
  </r>
  <r>
    <x v="2"/>
    <x v="23"/>
    <n v="2"/>
    <d v="2026-06-20T00:00:00"/>
    <s v="[Manager Name]"/>
    <d v="2026-06-23T00:00:00"/>
    <x v="0"/>
    <m/>
    <m/>
  </r>
  <r>
    <x v="2"/>
    <x v="24"/>
    <n v="-10"/>
    <d v="2026-08-02T00:00:00"/>
    <s v="[Manager Name]"/>
    <d v="2026-07-20T00:00:00"/>
    <x v="1"/>
    <m/>
    <m/>
  </r>
  <r>
    <x v="2"/>
    <x v="25"/>
    <n v="-5"/>
    <d v="2026-08-02T00:00:00"/>
    <s v="[Manager Name]"/>
    <d v="2026-07-27T00:00:00"/>
    <x v="1"/>
    <m/>
    <m/>
  </r>
  <r>
    <x v="2"/>
    <x v="26"/>
    <n v="3"/>
    <d v="2026-06-20T00:00:00"/>
    <s v="[Manager Name]"/>
    <d v="2026-06-24T00:00:00"/>
    <x v="0"/>
    <m/>
    <m/>
  </r>
  <r>
    <x v="2"/>
    <x v="27"/>
    <n v="0"/>
    <d v="2026-06-20T00:00:00"/>
    <s v="[Manager Name]"/>
    <d v="2026-06-20T00:00:00"/>
    <x v="0"/>
    <m/>
    <m/>
  </r>
  <r>
    <x v="2"/>
    <x v="28"/>
    <n v="0"/>
    <d v="2026-06-20T00:00:00"/>
    <s v="[Manager Name]"/>
    <d v="2026-06-20T00:00:00"/>
    <x v="0"/>
    <m/>
    <m/>
  </r>
  <r>
    <x v="2"/>
    <x v="29"/>
    <n v="0"/>
    <d v="2026-06-20T00:00:00"/>
    <s v="[Manager Name]"/>
    <d v="2026-06-20T00:00:00"/>
    <x v="0"/>
    <m/>
    <m/>
  </r>
  <r>
    <x v="2"/>
    <x v="30"/>
    <n v="0"/>
    <d v="2026-06-20T00:00:00"/>
    <s v="[Manager Name]"/>
    <d v="2026-06-20T00:00:00"/>
    <x v="0"/>
    <m/>
    <m/>
  </r>
  <r>
    <x v="2"/>
    <x v="31"/>
    <n v="0"/>
    <d v="2026-06-20T00:00:00"/>
    <s v="[Manager Name]"/>
    <d v="2026-06-20T00:00:00"/>
    <x v="0"/>
    <m/>
    <m/>
  </r>
  <r>
    <x v="2"/>
    <x v="32"/>
    <n v="0"/>
    <d v="2026-06-20T00:00:00"/>
    <s v="[Manager Name]"/>
    <d v="2026-06-20T00:00:00"/>
    <x v="0"/>
    <m/>
    <m/>
  </r>
  <r>
    <x v="2"/>
    <x v="33"/>
    <n v="3"/>
    <d v="2026-06-20T00:00:00"/>
    <s v="[Manager Name]"/>
    <d v="2026-06-24T00:00:00"/>
    <x v="0"/>
    <m/>
    <m/>
  </r>
  <r>
    <x v="2"/>
    <x v="34"/>
    <n v="3"/>
    <d v="2026-06-20T00:00:00"/>
    <s v="[IT Contact Name]"/>
    <d v="2026-06-24T00:00:00"/>
    <x v="0"/>
    <m/>
    <m/>
  </r>
  <r>
    <x v="2"/>
    <x v="35"/>
    <n v="3"/>
    <d v="2026-06-20T00:00:00"/>
    <s v="[IT Contact Name]"/>
    <d v="2026-06-24T00:00:00"/>
    <x v="0"/>
    <m/>
    <m/>
  </r>
  <r>
    <x v="2"/>
    <x v="36"/>
    <n v="3"/>
    <d v="2026-06-20T00:00:00"/>
    <s v="[IT Contact Name]"/>
    <d v="2026-06-24T00:00:00"/>
    <x v="0"/>
    <m/>
    <m/>
  </r>
  <r>
    <x v="2"/>
    <x v="37"/>
    <n v="3"/>
    <d v="2026-06-20T00:00:00"/>
    <s v="[Manager Name]"/>
    <d v="2026-06-24T00:00:00"/>
    <x v="0"/>
    <m/>
    <m/>
  </r>
  <r>
    <x v="2"/>
    <x v="38"/>
    <n v="3"/>
    <d v="2026-06-20T00:00:00"/>
    <s v="[Manager Name]"/>
    <d v="2026-06-24T00:00:00"/>
    <x v="0"/>
    <m/>
    <m/>
  </r>
  <r>
    <x v="2"/>
    <x v="39"/>
    <n v="-7"/>
    <d v="2026-08-02T00:00:00"/>
    <s v="[Manager Name]"/>
    <d v="2026-07-23T00:00:00"/>
    <x v="1"/>
    <m/>
    <m/>
  </r>
  <r>
    <x v="2"/>
    <x v="40"/>
    <n v="-7"/>
    <d v="2026-08-02T00:00:00"/>
    <s v="[Manager Name]"/>
    <d v="2026-07-23T00:00:00"/>
    <x v="1"/>
    <m/>
    <m/>
  </r>
  <r>
    <x v="2"/>
    <x v="41"/>
    <n v="-3"/>
    <d v="2026-08-02T00:00:00"/>
    <s v="[Manager Name]"/>
    <d v="2026-07-29T00:00:00"/>
    <x v="1"/>
    <m/>
    <m/>
  </r>
  <r>
    <x v="2"/>
    <x v="42"/>
    <n v="-3"/>
    <d v="2026-08-02T00:00:00"/>
    <s v="[Buddy Name]"/>
    <d v="2026-07-29T00:00:00"/>
    <x v="1"/>
    <m/>
    <m/>
  </r>
  <r>
    <x v="2"/>
    <x v="43"/>
    <n v="-3"/>
    <d v="2026-08-02T00:00:00"/>
    <s v="[Manager Name]"/>
    <d v="2026-07-29T00:00:00"/>
    <x v="1"/>
    <m/>
    <m/>
  </r>
  <r>
    <x v="2"/>
    <x v="44"/>
    <n v="-2"/>
    <d v="2026-08-02T00:00:00"/>
    <s v="[Manager Name]"/>
    <d v="2026-07-30T00:00:00"/>
    <x v="1"/>
    <m/>
    <m/>
  </r>
  <r>
    <x v="2"/>
    <x v="45"/>
    <n v="-1"/>
    <d v="2026-08-02T00:00:00"/>
    <s v="[Manager Name]"/>
    <d v="2026-07-31T00:00:00"/>
    <x v="1"/>
    <m/>
    <m/>
  </r>
  <r>
    <x v="2"/>
    <x v="46"/>
    <n v="2"/>
    <d v="2026-06-20T00:00:00"/>
    <s v="[Manager Name]"/>
    <d v="2026-06-23T00:00:00"/>
    <x v="0"/>
    <m/>
    <m/>
  </r>
  <r>
    <x v="2"/>
    <x v="47"/>
    <n v="3"/>
    <d v="2026-06-20T00:00:00"/>
    <s v="[Manager Name]"/>
    <d v="2026-06-24T00:00:00"/>
    <x v="0"/>
    <m/>
    <m/>
  </r>
  <r>
    <x v="2"/>
    <x v="48"/>
    <n v="0"/>
    <d v="2026-08-02T00:00:00"/>
    <s v="[IT Contact Name]"/>
    <d v="2026-08-02T00:00:00"/>
    <x v="1"/>
    <m/>
    <m/>
  </r>
  <r>
    <x v="2"/>
    <x v="49"/>
    <n v="-3"/>
    <d v="2026-08-02T00:00:00"/>
    <s v="[IT Contact Name]"/>
    <d v="2026-07-29T00:00:00"/>
    <x v="1"/>
    <m/>
    <m/>
  </r>
  <r>
    <x v="2"/>
    <x v="50"/>
    <n v="4"/>
    <d v="2026-06-20T00:00:00"/>
    <s v="[Manager Name]"/>
    <d v="2026-06-25T00:00:00"/>
    <x v="0"/>
    <m/>
    <m/>
  </r>
  <r>
    <x v="2"/>
    <x v="51"/>
    <n v="-1"/>
    <n v="46236"/>
    <s v="[Manager Name]"/>
    <d v="2026-07-31T00:00:00"/>
    <x v="1"/>
    <m/>
    <m/>
  </r>
  <r>
    <x v="2"/>
    <x v="52"/>
    <n v="4"/>
    <d v="2026-06-20T00:00:00"/>
    <s v="[Manager Name]"/>
    <d v="2026-06-25T00:00:00"/>
    <x v="0"/>
    <m/>
    <m/>
  </r>
  <r>
    <x v="2"/>
    <x v="53"/>
    <n v="0"/>
    <d v="2026-06-20T00:00:00"/>
    <s v="[Manager Name]"/>
    <d v="2026-06-20T00:00:00"/>
    <x v="0"/>
    <m/>
    <m/>
  </r>
  <r>
    <x v="2"/>
    <x v="54"/>
    <n v="0"/>
    <d v="2026-06-20T00:00:00"/>
    <s v="[Manager Name]"/>
    <d v="2026-06-20T00:00:00"/>
    <x v="0"/>
    <m/>
    <m/>
  </r>
  <r>
    <x v="2"/>
    <x v="55"/>
    <n v="3"/>
    <d v="2026-06-20T00:00:00"/>
    <s v="[IT Contact Name]"/>
    <d v="2026-06-24T00:00:00"/>
    <x v="0"/>
    <m/>
    <m/>
  </r>
  <r>
    <x v="2"/>
    <x v="56"/>
    <n v="3"/>
    <d v="2026-06-20T00:00:00"/>
    <s v="[Manager Name]"/>
    <d v="2026-06-24T00:00:00"/>
    <x v="0"/>
    <m/>
    <m/>
  </r>
  <r>
    <x v="2"/>
    <x v="57"/>
    <n v="4"/>
    <d v="2026-06-20T00:00:00"/>
    <s v="[Manager Name]"/>
    <d v="2026-06-25T00:00:00"/>
    <x v="0"/>
    <m/>
    <m/>
  </r>
  <r>
    <x v="2"/>
    <x v="58"/>
    <n v="4"/>
    <d v="2026-06-20T00:00:00"/>
    <s v="[Manager Name]"/>
    <d v="2026-06-25T00:00:00"/>
    <x v="0"/>
    <m/>
    <m/>
  </r>
  <r>
    <x v="2"/>
    <x v="59"/>
    <n v="5"/>
    <d v="2026-06-20T00:00:00"/>
    <s v="[Manager Name]"/>
    <d v="2026-06-26T00:00:00"/>
    <x v="0"/>
    <m/>
    <m/>
  </r>
  <r>
    <x v="2"/>
    <x v="60"/>
    <n v="-10"/>
    <d v="2026-08-02T00:00:00"/>
    <s v="[Manager Name]"/>
    <d v="2026-07-20T00:00:00"/>
    <x v="1"/>
    <m/>
    <m/>
  </r>
  <r>
    <x v="2"/>
    <x v="61"/>
    <n v="0"/>
    <d v="2026-06-20T00:00:00"/>
    <s v="[HR Contact Name]"/>
    <d v="2026-06-20T00:00:00"/>
    <x v="0"/>
    <m/>
    <m/>
  </r>
  <r>
    <x v="2"/>
    <x v="62"/>
    <n v="4"/>
    <d v="2026-06-20T00:00:00"/>
    <s v="[Manager Name]"/>
    <d v="2026-06-25T00:00:00"/>
    <x v="0"/>
    <m/>
    <m/>
  </r>
  <r>
    <x v="2"/>
    <x v="63"/>
    <n v="4"/>
    <d v="2026-06-20T00:00:00"/>
    <s v="[Manager Name]"/>
    <d v="2026-06-25T00:00:00"/>
    <x v="0"/>
    <m/>
    <m/>
  </r>
  <r>
    <x v="2"/>
    <x v="64"/>
    <n v="-10"/>
    <d v="2026-08-02T00:00:00"/>
    <s v="[Manager Name]"/>
    <d v="2026-07-20T00:00:00"/>
    <x v="1"/>
    <m/>
    <m/>
  </r>
  <r>
    <x v="2"/>
    <x v="65"/>
    <n v="-9"/>
    <d v="2026-08-02T00:00:00"/>
    <s v="[Manager Name]"/>
    <d v="2026-07-21T00:00:00"/>
    <x v="1"/>
    <m/>
    <m/>
  </r>
  <r>
    <x v="2"/>
    <x v="66"/>
    <n v="0"/>
    <d v="2026-06-20T00:00:00"/>
    <s v="[Manager Name]"/>
    <d v="2026-06-20T00:00:00"/>
    <x v="0"/>
    <m/>
    <m/>
  </r>
  <r>
    <x v="2"/>
    <x v="67"/>
    <n v="-10"/>
    <d v="2026-08-02T00:00:00"/>
    <s v="[Manager Name]"/>
    <d v="2026-07-20T00:00:00"/>
    <x v="1"/>
    <m/>
    <m/>
  </r>
  <r>
    <x v="2"/>
    <x v="68"/>
    <n v="-10"/>
    <d v="2026-08-02T00:00:00"/>
    <s v="[Manager Name]"/>
    <d v="2026-07-20T00:00:00"/>
    <x v="1"/>
    <m/>
    <m/>
  </r>
  <r>
    <x v="2"/>
    <x v="69"/>
    <n v="-2"/>
    <d v="2026-08-02T00:00:00"/>
    <s v="[IT Contact Name]"/>
    <d v="2026-07-30T00:00:00"/>
    <x v="1"/>
    <m/>
    <m/>
  </r>
  <r>
    <x v="2"/>
    <x v="70"/>
    <n v="-2"/>
    <d v="2026-08-02T00:00:00"/>
    <s v="[Manager Name]"/>
    <d v="2026-07-30T00:00:00"/>
    <x v="1"/>
    <m/>
    <m/>
  </r>
  <r>
    <x v="2"/>
    <x v="71"/>
    <n v="-3"/>
    <d v="2026-08-02T00:00:00"/>
    <s v="[Manager Name]"/>
    <d v="2026-07-29T00:00:00"/>
    <x v="1"/>
    <m/>
    <m/>
  </r>
  <r>
    <x v="2"/>
    <x v="72"/>
    <n v="-1"/>
    <d v="2026-08-02T00:00:00"/>
    <s v="[Manager Name]"/>
    <d v="2026-07-31T00:00:00"/>
    <x v="1"/>
    <m/>
    <m/>
  </r>
  <r>
    <x v="2"/>
    <x v="73"/>
    <n v="-10"/>
    <d v="2026-08-02T00:00:00"/>
    <s v="[Manager Name]"/>
    <d v="2026-07-20T00:00:00"/>
    <x v="1"/>
    <m/>
    <m/>
  </r>
  <r>
    <x v="2"/>
    <x v="74"/>
    <n v="-10"/>
    <d v="2026-08-02T00:00:00"/>
    <s v="[Manager Name]"/>
    <d v="2026-07-20T00:00:00"/>
    <x v="1"/>
    <m/>
    <m/>
  </r>
  <r>
    <x v="2"/>
    <x v="75"/>
    <n v="-1"/>
    <d v="2026-08-02T00:00:00"/>
    <s v="[Manager Name]"/>
    <d v="2026-07-31T00:00:00"/>
    <x v="1"/>
    <m/>
    <m/>
  </r>
  <r>
    <x v="2"/>
    <x v="76"/>
    <n v="4"/>
    <d v="2026-06-20T00:00:00"/>
    <s v="[Manager Name]"/>
    <d v="2026-06-25T00:00:00"/>
    <x v="0"/>
    <m/>
    <m/>
  </r>
  <r>
    <x v="2"/>
    <x v="77"/>
    <n v="4"/>
    <d v="2026-06-20T00:00:00"/>
    <s v="[Manager Name]"/>
    <d v="2026-06-25T00:00:00"/>
    <x v="0"/>
    <m/>
    <m/>
  </r>
  <r>
    <x v="2"/>
    <x v="78"/>
    <n v="4"/>
    <d v="2026-06-20T00:00:00"/>
    <s v="[Manager Name]"/>
    <d v="2026-06-25T00:00:00"/>
    <x v="0"/>
    <m/>
    <m/>
  </r>
  <r>
    <x v="2"/>
    <x v="79"/>
    <n v="4"/>
    <d v="2026-06-20T00:00:00"/>
    <s v="[Manager Name]"/>
    <d v="2026-06-25T00:00:00"/>
    <x v="0"/>
    <m/>
    <m/>
  </r>
  <r>
    <x v="2"/>
    <x v="80"/>
    <n v="4"/>
    <d v="2026-06-20T00:00:00"/>
    <s v="[Manager Name]"/>
    <d v="2026-06-25T00:00:00"/>
    <x v="0"/>
    <m/>
    <m/>
  </r>
  <r>
    <x v="2"/>
    <x v="81"/>
    <n v="4"/>
    <d v="2026-06-20T00:00:00"/>
    <s v="[Manager Name]"/>
    <d v="2026-06-25T00:00:00"/>
    <x v="0"/>
    <m/>
    <m/>
  </r>
  <r>
    <x v="2"/>
    <x v="82"/>
    <n v="0"/>
    <d v="2026-06-20T00:00:00"/>
    <s v="[Manager Name]"/>
    <d v="2026-06-20T00:00:00"/>
    <x v="0"/>
    <m/>
    <m/>
  </r>
  <r>
    <x v="2"/>
    <x v="83"/>
    <n v="4"/>
    <d v="2026-06-20T00:00:00"/>
    <s v="[Manager Name]"/>
    <d v="2026-06-25T00:00:00"/>
    <x v="0"/>
    <m/>
    <m/>
  </r>
  <r>
    <x v="2"/>
    <x v="84"/>
    <n v="4"/>
    <d v="2026-06-20T00:00:00"/>
    <s v="[Manager Name]"/>
    <d v="2026-06-25T00:00:00"/>
    <x v="0"/>
    <m/>
    <m/>
  </r>
  <r>
    <x v="2"/>
    <x v="85"/>
    <n v="-11"/>
    <d v="2026-08-02T00:00:00"/>
    <s v="[Manager Name]"/>
    <d v="2026-07-17T00:00:00"/>
    <x v="1"/>
    <m/>
    <m/>
  </r>
  <r>
    <x v="2"/>
    <x v="86"/>
    <n v="-11"/>
    <d v="2026-08-02T00:00:00"/>
    <s v="[Manager Name]"/>
    <d v="2026-07-17T00:00:00"/>
    <x v="1"/>
    <m/>
    <m/>
  </r>
  <r>
    <x v="2"/>
    <x v="87"/>
    <n v="0"/>
    <d v="2026-06-20T00:00:00"/>
    <s v="[Manager Name]"/>
    <d v="2026-06-20T00:00:00"/>
    <x v="0"/>
    <m/>
    <m/>
  </r>
  <r>
    <x v="2"/>
    <x v="88"/>
    <n v="0"/>
    <d v="2026-06-20T00:00:00"/>
    <s v="[Manager Name]"/>
    <d v="2026-06-20T00:00:00"/>
    <x v="0"/>
    <m/>
    <m/>
  </r>
  <r>
    <x v="3"/>
    <x v="0"/>
    <m/>
    <m/>
    <m/>
    <d v="2026-10-23T00:00:00"/>
    <x v="1"/>
    <m/>
    <m/>
  </r>
  <r>
    <x v="3"/>
    <x v="89"/>
    <n v="0"/>
    <d v="2026-08-02T00:00:00"/>
    <s v="[Manager Name]"/>
    <d v="2026-08-02T00:00:00"/>
    <x v="1"/>
    <m/>
    <m/>
  </r>
  <r>
    <x v="3"/>
    <x v="90"/>
    <n v="0"/>
    <d v="2026-08-02T00:00:00"/>
    <s v="[Manager Name]"/>
    <d v="2026-08-02T00:00:00"/>
    <x v="1"/>
    <m/>
    <m/>
  </r>
  <r>
    <x v="3"/>
    <x v="91"/>
    <n v="0"/>
    <d v="2026-08-02T00:00:00"/>
    <s v="[Manager Name]"/>
    <d v="2026-08-02T00:00:00"/>
    <x v="1"/>
    <m/>
    <m/>
  </r>
  <r>
    <x v="3"/>
    <x v="92"/>
    <n v="0"/>
    <d v="2026-08-02T00:00:00"/>
    <s v="[Manager Name]"/>
    <d v="2026-08-02T00:00:00"/>
    <x v="1"/>
    <m/>
    <m/>
  </r>
  <r>
    <x v="3"/>
    <x v="93"/>
    <n v="0"/>
    <d v="2026-08-02T00:00:00"/>
    <s v="[Manager Name]"/>
    <d v="2026-08-02T00:00:00"/>
    <x v="1"/>
    <m/>
    <m/>
  </r>
  <r>
    <x v="3"/>
    <x v="94"/>
    <n v="0"/>
    <d v="2026-08-02T00:00:00"/>
    <s v="[Manager Name]"/>
    <d v="2026-08-02T00:00:00"/>
    <x v="1"/>
    <m/>
    <m/>
  </r>
  <r>
    <x v="3"/>
    <x v="95"/>
    <n v="0"/>
    <d v="2026-08-02T00:00:00"/>
    <s v="[IT Contact Name]"/>
    <d v="2026-08-02T00:00:00"/>
    <x v="1"/>
    <m/>
    <m/>
  </r>
  <r>
    <x v="3"/>
    <x v="96"/>
    <n v="0"/>
    <d v="2026-08-02T00:00:00"/>
    <s v="[Manager Name]"/>
    <d v="2026-08-02T00:00:00"/>
    <x v="1"/>
    <m/>
    <m/>
  </r>
  <r>
    <x v="3"/>
    <x v="97"/>
    <n v="0"/>
    <d v="2026-08-02T00:00:00"/>
    <s v="[Manager Name]"/>
    <d v="2026-08-02T00:00:00"/>
    <x v="1"/>
    <m/>
    <m/>
  </r>
  <r>
    <x v="3"/>
    <x v="98"/>
    <n v="0"/>
    <d v="2026-08-02T00:00:00"/>
    <s v="[IT Contact Name]"/>
    <d v="2026-08-02T00:00:00"/>
    <x v="1"/>
    <m/>
    <m/>
  </r>
  <r>
    <x v="3"/>
    <x v="99"/>
    <n v="0"/>
    <d v="2026-08-02T00:00:00"/>
    <s v="[IT Contact Name]"/>
    <d v="2026-08-02T00:00:00"/>
    <x v="1"/>
    <m/>
    <m/>
  </r>
  <r>
    <x v="3"/>
    <x v="100"/>
    <n v="0"/>
    <d v="2026-08-02T00:00:00"/>
    <s v="[Manager Name]"/>
    <d v="2026-08-02T00:00:00"/>
    <x v="1"/>
    <m/>
    <m/>
  </r>
  <r>
    <x v="3"/>
    <x v="101"/>
    <n v="0"/>
    <d v="2026-08-02T00:00:00"/>
    <s v="[Manager Name]"/>
    <d v="2026-08-02T00:00:00"/>
    <x v="1"/>
    <m/>
    <m/>
  </r>
  <r>
    <x v="3"/>
    <x v="102"/>
    <n v="0"/>
    <d v="2026-08-02T00:00:00"/>
    <s v="[Buddy Name]"/>
    <d v="2026-08-02T00:00:00"/>
    <x v="1"/>
    <m/>
    <m/>
  </r>
  <r>
    <x v="3"/>
    <x v="103"/>
    <n v="0"/>
    <d v="2026-08-02T00:00:00"/>
    <s v="[Manager Name]"/>
    <d v="2026-08-02T00:00:00"/>
    <x v="1"/>
    <m/>
    <m/>
  </r>
  <r>
    <x v="3"/>
    <x v="104"/>
    <n v="0"/>
    <d v="2026-08-02T00:00:00"/>
    <s v="[Manager Name]"/>
    <d v="2026-08-02T00:00:00"/>
    <x v="1"/>
    <m/>
    <m/>
  </r>
  <r>
    <x v="3"/>
    <x v="105"/>
    <n v="0"/>
    <d v="2026-08-02T00:00:00"/>
    <s v="[Manager Name]"/>
    <d v="2026-08-02T00:00:00"/>
    <x v="1"/>
    <m/>
    <m/>
  </r>
  <r>
    <x v="3"/>
    <x v="106"/>
    <n v="0"/>
    <d v="2026-08-02T00:00:00"/>
    <s v="[Manager Name]"/>
    <d v="2026-08-02T00:00:00"/>
    <x v="1"/>
    <m/>
    <m/>
  </r>
  <r>
    <x v="3"/>
    <x v="107"/>
    <n v="0"/>
    <d v="2026-08-02T00:00:00"/>
    <s v="[Manager Name]"/>
    <d v="2026-08-02T00:00:00"/>
    <x v="1"/>
    <m/>
    <m/>
  </r>
  <r>
    <x v="3"/>
    <x v="108"/>
    <n v="0"/>
    <d v="2026-08-02T00:00:00"/>
    <s v="[IT Contact Name]"/>
    <d v="2026-08-02T00:00:00"/>
    <x v="1"/>
    <m/>
    <m/>
  </r>
  <r>
    <x v="3"/>
    <x v="109"/>
    <n v="0"/>
    <d v="2026-08-02T00:00:00"/>
    <s v="[IT Contact Name]"/>
    <d v="2026-08-02T00:00:00"/>
    <x v="1"/>
    <m/>
    <m/>
  </r>
  <r>
    <x v="3"/>
    <x v="110"/>
    <n v="0"/>
    <d v="2026-08-02T00:00:00"/>
    <s v="[Manager Name]"/>
    <d v="2026-08-02T00:00:00"/>
    <x v="1"/>
    <m/>
    <m/>
  </r>
  <r>
    <x v="3"/>
    <x v="111"/>
    <n v="0"/>
    <d v="2026-08-02T00:00:00"/>
    <s v="[Manager Name]"/>
    <d v="2026-08-02T00:00:00"/>
    <x v="1"/>
    <m/>
    <m/>
  </r>
  <r>
    <x v="3"/>
    <x v="112"/>
    <n v="0"/>
    <d v="2026-08-02T00:00:00"/>
    <s v="[Manager Name]"/>
    <d v="2026-08-02T00:00:00"/>
    <x v="1"/>
    <m/>
    <m/>
  </r>
  <r>
    <x v="3"/>
    <x v="113"/>
    <n v="0"/>
    <d v="2026-08-02T00:00:00"/>
    <s v="[Manager Name]"/>
    <d v="2026-08-02T00:00:00"/>
    <x v="1"/>
    <m/>
    <m/>
  </r>
  <r>
    <x v="3"/>
    <x v="114"/>
    <n v="1"/>
    <d v="2026-08-02T00:00:00"/>
    <s v="[Manager Name]"/>
    <d v="2026-08-03T00:00:00"/>
    <x v="1"/>
    <m/>
    <m/>
  </r>
  <r>
    <x v="3"/>
    <x v="115"/>
    <n v="1"/>
    <d v="2026-08-02T00:00:00"/>
    <s v="[Manager Name]"/>
    <d v="2026-08-03T00:00:00"/>
    <x v="1"/>
    <m/>
    <m/>
  </r>
  <r>
    <x v="3"/>
    <x v="116"/>
    <n v="1"/>
    <d v="2026-08-02T00:00:00"/>
    <s v="[Manager Name]"/>
    <d v="2026-08-03T00:00:00"/>
    <x v="1"/>
    <m/>
    <m/>
  </r>
  <r>
    <x v="3"/>
    <x v="117"/>
    <n v="1"/>
    <d v="2026-08-02T00:00:00"/>
    <s v="[Manager Name]"/>
    <d v="2026-08-03T00:00:00"/>
    <x v="1"/>
    <m/>
    <m/>
  </r>
  <r>
    <x v="3"/>
    <x v="118"/>
    <n v="1"/>
    <d v="2026-08-02T00:00:00"/>
    <s v="[Manager Name]"/>
    <d v="2026-08-03T00:00:00"/>
    <x v="1"/>
    <m/>
    <m/>
  </r>
  <r>
    <x v="3"/>
    <x v="119"/>
    <n v="7"/>
    <d v="2026-08-02T00:00:00"/>
    <s v="[Manager Name]"/>
    <d v="2026-08-11T00:00:00"/>
    <x v="1"/>
    <m/>
    <m/>
  </r>
  <r>
    <x v="3"/>
    <x v="120"/>
    <n v="7"/>
    <d v="2026-08-02T00:00:00"/>
    <s v="[Manager Name]"/>
    <d v="2026-08-11T00:00:00"/>
    <x v="1"/>
    <m/>
    <m/>
  </r>
  <r>
    <x v="3"/>
    <x v="121"/>
    <n v="7"/>
    <d v="2026-08-02T00:00:00"/>
    <s v="[Manager Name]"/>
    <d v="2026-08-11T00:00:00"/>
    <x v="1"/>
    <m/>
    <m/>
  </r>
  <r>
    <x v="3"/>
    <x v="122"/>
    <n v="7"/>
    <d v="2026-08-02T00:00:00"/>
    <s v="[Manager Name]"/>
    <d v="2026-08-11T00:00:00"/>
    <x v="1"/>
    <m/>
    <m/>
  </r>
  <r>
    <x v="3"/>
    <x v="123"/>
    <n v="30"/>
    <d v="2026-08-02T00:00:00"/>
    <s v="[Manager Name]"/>
    <d v="2026-09-11T00:00:00"/>
    <x v="1"/>
    <m/>
    <m/>
  </r>
  <r>
    <x v="3"/>
    <x v="124"/>
    <n v="7"/>
    <d v="2026-08-02T00:00:00"/>
    <s v="[Manager Name]"/>
    <d v="2026-08-11T00:00:00"/>
    <x v="1"/>
    <m/>
    <m/>
  </r>
  <r>
    <x v="3"/>
    <x v="125"/>
    <n v="30"/>
    <d v="2026-08-02T00:00:00"/>
    <s v="[Manager Name]"/>
    <d v="2026-09-11T00:00:00"/>
    <x v="1"/>
    <m/>
    <m/>
  </r>
  <r>
    <x v="3"/>
    <x v="126"/>
    <n v="35"/>
    <d v="2026-08-02T00:00:00"/>
    <s v="[HR Contact Name]"/>
    <d v="2026-09-18T00:00:00"/>
    <x v="1"/>
    <m/>
    <m/>
  </r>
  <r>
    <x v="3"/>
    <x v="127"/>
    <n v="60"/>
    <d v="2026-08-02T00:00:00"/>
    <s v="[HR Contact Name]"/>
    <d v="2026-10-23T00:00:00"/>
    <x v="1"/>
    <m/>
    <m/>
  </r>
  <r>
    <x v="3"/>
    <x v="128"/>
    <n v="60"/>
    <d v="2026-08-02T00:00:00"/>
    <s v="[HR Contact Name]"/>
    <d v="2026-10-23T00:00:00"/>
    <x v="1"/>
    <m/>
    <m/>
  </r>
  <r>
    <x v="3"/>
    <x v="129"/>
    <n v="30"/>
    <d v="2026-08-02T00:00:00"/>
    <s v="[Manager Name]"/>
    <d v="2026-09-11T00:00:00"/>
    <x v="1"/>
    <m/>
    <m/>
  </r>
  <r>
    <x v="4"/>
    <x v="0"/>
    <m/>
    <m/>
    <m/>
    <d v="2026-12-18T00:00:00"/>
    <x v="1"/>
    <m/>
    <m/>
  </r>
  <r>
    <x v="4"/>
    <x v="130"/>
    <n v="70"/>
    <d v="2026-08-02T00:00:00"/>
    <s v="[Manager Name]"/>
    <d v="2026-11-06T00:00:00"/>
    <x v="1"/>
    <m/>
    <m/>
  </r>
  <r>
    <x v="4"/>
    <x v="131"/>
    <n v="80"/>
    <d v="2026-08-02T00:00:00"/>
    <s v="[Manager Name]"/>
    <d v="2026-11-20T00:00:00"/>
    <x v="1"/>
    <m/>
    <m/>
  </r>
  <r>
    <x v="4"/>
    <x v="132"/>
    <n v="80"/>
    <d v="2026-08-02T00:00:00"/>
    <s v="[Manager Name]"/>
    <d v="2026-11-20T00:00:00"/>
    <x v="1"/>
    <m/>
    <m/>
  </r>
  <r>
    <x v="4"/>
    <x v="133"/>
    <n v="90"/>
    <d v="2026-08-02T00:00:00"/>
    <s v="[Manager Name]"/>
    <d v="2026-12-04T00:00:00"/>
    <x v="1"/>
    <m/>
    <m/>
  </r>
  <r>
    <x v="4"/>
    <x v="134"/>
    <n v="100"/>
    <d v="2026-08-02T00:00:00"/>
    <s v="[Manager Name]"/>
    <d v="2026-12-18T00:00:00"/>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PivotTable2" cacheId="0" applyNumberFormats="0" applyBorderFormats="0" applyFontFormats="0" applyPatternFormats="0" applyAlignmentFormats="0" applyWidthHeightFormats="1" dataCaption="Values" updatedVersion="8" minRefreshableVersion="3" useAutoFormatting="1" colGrandTotals="0" itemPrintTitles="1" createdVersion="6" indent="0" outline="1" outlineData="1" multipleFieldFilters="0">
  <location ref="C5:E12" firstHeaderRow="1" firstDataRow="2" firstDataCol="1"/>
  <pivotFields count="9">
    <pivotField axis="axisRow" showAll="0">
      <items count="8">
        <item x="1"/>
        <item x="4"/>
        <item x="3"/>
        <item x="0"/>
        <item m="1" x="6"/>
        <item x="2"/>
        <item m="1" x="5"/>
        <item t="default"/>
      </items>
    </pivotField>
    <pivotField dataField="1" showAll="0"/>
    <pivotField showAll="0"/>
    <pivotField showAll="0"/>
    <pivotField showAll="0"/>
    <pivotField numFmtId="14" showAll="0"/>
    <pivotField axis="axisCol" showAll="0">
      <items count="5">
        <item m="1" x="3"/>
        <item x="1"/>
        <item x="0"/>
        <item m="1" x="2"/>
        <item t="default"/>
      </items>
    </pivotField>
    <pivotField showAll="0"/>
    <pivotField showAll="0"/>
  </pivotFields>
  <rowFields count="1">
    <field x="0"/>
  </rowFields>
  <rowItems count="6">
    <i>
      <x/>
    </i>
    <i>
      <x v="1"/>
    </i>
    <i>
      <x v="2"/>
    </i>
    <i>
      <x v="3"/>
    </i>
    <i>
      <x v="5"/>
    </i>
    <i t="grand">
      <x/>
    </i>
  </rowItems>
  <colFields count="1">
    <field x="6"/>
  </colFields>
  <colItems count="2">
    <i>
      <x v="1"/>
    </i>
    <i>
      <x v="2"/>
    </i>
  </colItems>
  <dataFields count="1">
    <dataField name="Count of Activity" fld="1" subtotal="count" showDataAs="percentOfRow" baseField="0" baseItem="0" numFmtId="9"/>
  </dataFields>
  <formats count="25">
    <format dxfId="36">
      <pivotArea outline="0" collapsedLevelsAreSubtotals="1" fieldPosition="0"/>
    </format>
    <format dxfId="35">
      <pivotArea type="origin" dataOnly="0" labelOnly="1" outline="0" fieldPosition="0"/>
    </format>
    <format dxfId="34">
      <pivotArea field="6" type="button" dataOnly="0" labelOnly="1" outline="0" axis="axisCol" fieldPosition="0"/>
    </format>
    <format dxfId="33">
      <pivotArea field="0" type="button" dataOnly="0" labelOnly="1" outline="0" axis="axisRow" fieldPosition="0"/>
    </format>
    <format dxfId="32">
      <pivotArea dataOnly="0" labelOnly="1" fieldPosition="0">
        <references count="1">
          <reference field="6" count="1">
            <x v="1"/>
          </reference>
        </references>
      </pivotArea>
    </format>
    <format dxfId="31">
      <pivotArea type="origin" dataOnly="0" labelOnly="1" outline="0" fieldPosition="0"/>
    </format>
    <format dxfId="30">
      <pivotArea field="6" type="button" dataOnly="0" labelOnly="1" outline="0" axis="axisCol" fieldPosition="0"/>
    </format>
    <format dxfId="29">
      <pivotArea field="0" type="button" dataOnly="0" labelOnly="1" outline="0" axis="axisRow" fieldPosition="0"/>
    </format>
    <format dxfId="28">
      <pivotArea dataOnly="0" labelOnly="1" fieldPosition="0">
        <references count="1">
          <reference field="6" count="1">
            <x v="1"/>
          </reference>
        </references>
      </pivotArea>
    </format>
    <format dxfId="27">
      <pivotArea type="origin" dataOnly="0" labelOnly="1" outline="0" fieldPosition="0"/>
    </format>
    <format dxfId="26">
      <pivotArea field="6" type="button" dataOnly="0" labelOnly="1" outline="0" axis="axisCol" fieldPosition="0"/>
    </format>
    <format dxfId="25">
      <pivotArea field="0" type="button" dataOnly="0" labelOnly="1" outline="0" axis="axisRow" fieldPosition="0"/>
    </format>
    <format dxfId="24">
      <pivotArea dataOnly="0" labelOnly="1" fieldPosition="0">
        <references count="1">
          <reference field="6" count="1">
            <x v="1"/>
          </reference>
        </references>
      </pivotArea>
    </format>
    <format dxfId="23">
      <pivotArea field="6" grandRow="1" outline="0" collapsedLevelsAreSubtotals="1" axis="axisCol" fieldPosition="0">
        <references count="1">
          <reference field="6" count="1" selected="0">
            <x v="1"/>
          </reference>
        </references>
      </pivotArea>
    </format>
    <format dxfId="22">
      <pivotArea dataOnly="0" labelOnly="1" grandRow="1" outline="0" fieldPosition="0"/>
    </format>
    <format dxfId="21">
      <pivotArea field="6" grandRow="1" outline="0" collapsedLevelsAreSubtotals="1" axis="axisCol" fieldPosition="0">
        <references count="1">
          <reference field="6" count="1" selected="0">
            <x v="1"/>
          </reference>
        </references>
      </pivotArea>
    </format>
    <format dxfId="20">
      <pivotArea dataOnly="0" labelOnly="1" grandRow="1" outline="0" fieldPosition="0"/>
    </format>
    <format dxfId="19">
      <pivotArea type="topRight" dataOnly="0" labelOnly="1" outline="0" fieldPosition="0"/>
    </format>
    <format dxfId="18">
      <pivotArea dataOnly="0" labelOnly="1" fieldPosition="0">
        <references count="1">
          <reference field="6" count="1">
            <x v="2"/>
          </reference>
        </references>
      </pivotArea>
    </format>
    <format dxfId="17">
      <pivotArea type="topRight" dataOnly="0" labelOnly="1" outline="0" fieldPosition="0"/>
    </format>
    <format dxfId="16">
      <pivotArea dataOnly="0" labelOnly="1" fieldPosition="0">
        <references count="1">
          <reference field="6" count="1">
            <x v="2"/>
          </reference>
        </references>
      </pivotArea>
    </format>
    <format dxfId="15">
      <pivotArea type="topRight" dataOnly="0" labelOnly="1" outline="0" fieldPosition="0"/>
    </format>
    <format dxfId="14">
      <pivotArea dataOnly="0" labelOnly="1" fieldPosition="0">
        <references count="1">
          <reference field="6" count="1">
            <x v="2"/>
          </reference>
        </references>
      </pivotArea>
    </format>
    <format dxfId="13">
      <pivotArea field="6" grandRow="1" outline="0" collapsedLevelsAreSubtotals="1" axis="axisCol" fieldPosition="0">
        <references count="1">
          <reference field="6" count="1" selected="0">
            <x v="2"/>
          </reference>
        </references>
      </pivotArea>
    </format>
    <format dxfId="12">
      <pivotArea field="6" grandRow="1" outline="0" collapsedLevelsAreSubtotals="1" axis="axisCol" fieldPosition="0">
        <references count="1">
          <reference field="6" count="1" selected="0">
            <x v="2"/>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3"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C18:C84" firstHeaderRow="1" firstDataRow="1" firstDataCol="1" rowPageCount="1" colPageCount="1"/>
  <pivotFields count="9">
    <pivotField axis="axisRow" showAll="0">
      <items count="8">
        <item x="1"/>
        <item x="4"/>
        <item x="3"/>
        <item x="0"/>
        <item m="1" x="6"/>
        <item x="2"/>
        <item m="1" x="5"/>
        <item t="default"/>
      </items>
    </pivotField>
    <pivotField axis="axisRow" showAll="0">
      <items count="185">
        <item x="10"/>
        <item x="51"/>
        <item x="39"/>
        <item x="42"/>
        <item x="61"/>
        <item x="5"/>
        <item x="50"/>
        <item x="57"/>
        <item x="66"/>
        <item x="52"/>
        <item x="72"/>
        <item x="46"/>
        <item x="71"/>
        <item x="113"/>
        <item x="131"/>
        <item m="1" x="159"/>
        <item m="1" x="168"/>
        <item x="7"/>
        <item m="1" x="160"/>
        <item x="33"/>
        <item x="3"/>
        <item m="1" x="136"/>
        <item x="73"/>
        <item x="58"/>
        <item x="24"/>
        <item x="12"/>
        <item x="67"/>
        <item x="110"/>
        <item m="1" x="163"/>
        <item m="1" x="140"/>
        <item x="31"/>
        <item m="1" x="162"/>
        <item m="1" x="161"/>
        <item x="48"/>
        <item x="111"/>
        <item x="101"/>
        <item x="38"/>
        <item m="1" x="158"/>
        <item m="1" x="177"/>
        <item x="82"/>
        <item m="1" x="174"/>
        <item x="21"/>
        <item m="1" x="144"/>
        <item m="1" x="169"/>
        <item x="11"/>
        <item x="132"/>
        <item m="1" x="148"/>
        <item x="22"/>
        <item x="6"/>
        <item x="40"/>
        <item x="20"/>
        <item x="17"/>
        <item x="100"/>
        <item x="120"/>
        <item m="1" x="152"/>
        <item x="99"/>
        <item m="1" x="180"/>
        <item x="92"/>
        <item m="1" x="182"/>
        <item m="1" x="151"/>
        <item m="1" x="153"/>
        <item m="1" x="183"/>
        <item x="117"/>
        <item m="1" x="155"/>
        <item m="1" x="176"/>
        <item x="107"/>
        <item x="45"/>
        <item x="1"/>
        <item x="16"/>
        <item x="102"/>
        <item m="1" x="165"/>
        <item m="1" x="172"/>
        <item x="56"/>
        <item m="1" x="167"/>
        <item x="34"/>
        <item m="1" x="170"/>
        <item x="55"/>
        <item x="37"/>
        <item m="1" x="166"/>
        <item x="90"/>
        <item x="78"/>
        <item x="75"/>
        <item x="86"/>
        <item x="85"/>
        <item x="130"/>
        <item x="129"/>
        <item m="1" x="135"/>
        <item m="1" x="157"/>
        <item x="112"/>
        <item x="116"/>
        <item x="44"/>
        <item x="133"/>
        <item x="118"/>
        <item x="88"/>
        <item x="124"/>
        <item m="1" x="175"/>
        <item m="1" x="171"/>
        <item x="43"/>
        <item x="76"/>
        <item x="47"/>
        <item x="80"/>
        <item x="79"/>
        <item m="1" x="145"/>
        <item m="1" x="147"/>
        <item x="81"/>
        <item x="77"/>
        <item x="59"/>
        <item x="74"/>
        <item x="13"/>
        <item x="25"/>
        <item m="1" x="173"/>
        <item x="4"/>
        <item x="125"/>
        <item x="109"/>
        <item x="95"/>
        <item x="69"/>
        <item x="70"/>
        <item x="127"/>
        <item x="108"/>
        <item x="97"/>
        <item x="105"/>
        <item x="96"/>
        <item x="91"/>
        <item m="1" x="179"/>
        <item m="1" x="149"/>
        <item m="1" x="139"/>
        <item x="94"/>
        <item x="98"/>
        <item m="1" x="178"/>
        <item m="1" x="164"/>
        <item x="83"/>
        <item m="1" x="156"/>
        <item x="41"/>
        <item m="1" x="181"/>
        <item x="115"/>
        <item x="89"/>
        <item h="1" x="0"/>
        <item x="2"/>
        <item x="8"/>
        <item x="14"/>
        <item x="18"/>
        <item x="26"/>
        <item m="1" x="137"/>
        <item m="1" x="138"/>
        <item m="1" x="141"/>
        <item x="32"/>
        <item x="35"/>
        <item m="1" x="142"/>
        <item m="1" x="143"/>
        <item x="53"/>
        <item x="54"/>
        <item x="60"/>
        <item x="62"/>
        <item x="63"/>
        <item x="64"/>
        <item x="68"/>
        <item m="1" x="146"/>
        <item x="87"/>
        <item x="93"/>
        <item m="1" x="150"/>
        <item x="104"/>
        <item x="106"/>
        <item x="114"/>
        <item x="121"/>
        <item m="1" x="154"/>
        <item x="9"/>
        <item x="15"/>
        <item x="19"/>
        <item x="49"/>
        <item x="65"/>
        <item x="134"/>
        <item x="123"/>
        <item x="126"/>
        <item x="128"/>
        <item x="23"/>
        <item x="27"/>
        <item x="28"/>
        <item x="29"/>
        <item x="30"/>
        <item x="36"/>
        <item x="84"/>
        <item x="103"/>
        <item x="119"/>
        <item x="122"/>
        <item t="default"/>
      </items>
    </pivotField>
    <pivotField showAll="0"/>
    <pivotField showAll="0"/>
    <pivotField showAll="0"/>
    <pivotField numFmtId="14" showAll="0"/>
    <pivotField axis="axisPage" showAll="0">
      <items count="5">
        <item m="1" x="3"/>
        <item x="1"/>
        <item x="0"/>
        <item m="1" x="2"/>
        <item t="default"/>
      </items>
    </pivotField>
    <pivotField showAll="0"/>
    <pivotField showAll="0"/>
  </pivotFields>
  <rowFields count="2">
    <field x="0"/>
    <field x="1"/>
  </rowFields>
  <rowItems count="66">
    <i>
      <x/>
    </i>
    <i r="1">
      <x/>
    </i>
    <i r="1">
      <x v="25"/>
    </i>
    <i r="1">
      <x v="44"/>
    </i>
    <i r="1">
      <x v="51"/>
    </i>
    <i r="1">
      <x v="68"/>
    </i>
    <i r="1">
      <x v="108"/>
    </i>
    <i r="1">
      <x v="138"/>
    </i>
    <i r="1">
      <x v="139"/>
    </i>
    <i r="1">
      <x v="140"/>
    </i>
    <i r="1">
      <x v="165"/>
    </i>
    <i r="1">
      <x v="166"/>
    </i>
    <i r="1">
      <x v="167"/>
    </i>
    <i>
      <x v="3"/>
    </i>
    <i r="1">
      <x v="5"/>
    </i>
    <i r="1">
      <x v="17"/>
    </i>
    <i r="1">
      <x v="20"/>
    </i>
    <i r="1">
      <x v="48"/>
    </i>
    <i r="1">
      <x v="67"/>
    </i>
    <i r="1">
      <x v="111"/>
    </i>
    <i r="1">
      <x v="137"/>
    </i>
    <i>
      <x v="5"/>
    </i>
    <i r="1">
      <x v="4"/>
    </i>
    <i r="1">
      <x v="6"/>
    </i>
    <i r="1">
      <x v="7"/>
    </i>
    <i r="1">
      <x v="8"/>
    </i>
    <i r="1">
      <x v="9"/>
    </i>
    <i r="1">
      <x v="11"/>
    </i>
    <i r="1">
      <x v="19"/>
    </i>
    <i r="1">
      <x v="23"/>
    </i>
    <i r="1">
      <x v="30"/>
    </i>
    <i r="1">
      <x v="36"/>
    </i>
    <i r="1">
      <x v="39"/>
    </i>
    <i r="1">
      <x v="41"/>
    </i>
    <i r="1">
      <x v="47"/>
    </i>
    <i r="1">
      <x v="50"/>
    </i>
    <i r="1">
      <x v="72"/>
    </i>
    <i r="1">
      <x v="74"/>
    </i>
    <i r="1">
      <x v="76"/>
    </i>
    <i r="1">
      <x v="77"/>
    </i>
    <i r="1">
      <x v="80"/>
    </i>
    <i r="1">
      <x v="93"/>
    </i>
    <i r="1">
      <x v="98"/>
    </i>
    <i r="1">
      <x v="99"/>
    </i>
    <i r="1">
      <x v="100"/>
    </i>
    <i r="1">
      <x v="101"/>
    </i>
    <i r="1">
      <x v="104"/>
    </i>
    <i r="1">
      <x v="105"/>
    </i>
    <i r="1">
      <x v="106"/>
    </i>
    <i r="1">
      <x v="130"/>
    </i>
    <i r="1">
      <x v="141"/>
    </i>
    <i r="1">
      <x v="145"/>
    </i>
    <i r="1">
      <x v="146"/>
    </i>
    <i r="1">
      <x v="149"/>
    </i>
    <i r="1">
      <x v="150"/>
    </i>
    <i r="1">
      <x v="152"/>
    </i>
    <i r="1">
      <x v="153"/>
    </i>
    <i r="1">
      <x v="157"/>
    </i>
    <i r="1">
      <x v="174"/>
    </i>
    <i r="1">
      <x v="175"/>
    </i>
    <i r="1">
      <x v="176"/>
    </i>
    <i r="1">
      <x v="177"/>
    </i>
    <i r="1">
      <x v="178"/>
    </i>
    <i r="1">
      <x v="179"/>
    </i>
    <i r="1">
      <x v="180"/>
    </i>
    <i t="grand">
      <x/>
    </i>
  </rowItems>
  <colItems count="1">
    <i/>
  </colItems>
  <pageFields count="1">
    <pageField fld="6" item="2" hier="-1"/>
  </pageFields>
  <formats count="3">
    <format dxfId="39">
      <pivotArea field="0" type="button" dataOnly="0" labelOnly="1" outline="0" axis="axisRow" fieldPosition="0"/>
    </format>
    <format dxfId="38">
      <pivotArea field="0" type="button" dataOnly="0" labelOnly="1" outline="0" axis="axisRow" fieldPosition="0"/>
    </format>
    <format dxfId="37">
      <pivotArea field="0" type="button" dataOnly="0" labelOnly="1" outline="0" axis="axisRow"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B4:G16" totalsRowShown="0" headerRowDxfId="11" dataDxfId="10">
  <autoFilter ref="B4:G16" xr:uid="{00000000-0009-0000-0100-000001000000}"/>
  <tableColumns count="6">
    <tableColumn id="1" xr3:uid="{00000000-0010-0000-0000-000001000000}" name="Folder" dataDxfId="9"/>
    <tableColumn id="2" xr3:uid="{00000000-0010-0000-0000-000002000000}" name="Item" dataDxfId="8"/>
    <tableColumn id="3" xr3:uid="{00000000-0010-0000-0000-000003000000}" name="Description" dataDxfId="7"/>
    <tableColumn id="4" xr3:uid="{00000000-0010-0000-0000-000004000000}" name="Who knows more?" dataDxfId="6"/>
    <tableColumn id="5" xr3:uid="{00000000-0010-0000-0000-000005000000}" name="Responsible for delivering material" dataDxfId="5"/>
    <tableColumn id="6" xr3:uid="{00000000-0010-0000-0000-000006000000}" name="Completed" dataDxfId="4"/>
  </tableColumns>
  <tableStyleInfo name="TableStyleMedium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 displayName="Table1" ref="A1:I24" totalsRowShown="0" headerRowDxfId="3" tableBorderDxfId="2">
  <autoFilter ref="A1:I24" xr:uid="{00000000-0009-0000-0100-000002000000}"/>
  <tableColumns count="9">
    <tableColumn id="1" xr3:uid="{00000000-0010-0000-0100-000001000000}" name="Date" dataDxfId="1">
      <calculatedColumnFormula>StartDAte+I2</calculatedColumnFormula>
    </tableColumn>
    <tableColumn id="2" xr3:uid="{00000000-0010-0000-0100-000002000000}" name="Start"/>
    <tableColumn id="3" xr3:uid="{00000000-0010-0000-0100-000003000000}" name="Duration"/>
    <tableColumn id="4" xr3:uid="{00000000-0010-0000-0100-000004000000}" name="End"/>
    <tableColumn id="5" xr3:uid="{00000000-0010-0000-0100-000005000000}" name="Activity"/>
    <tableColumn id="6" xr3:uid="{00000000-0010-0000-0100-000006000000}" name="Where"/>
    <tableColumn id="7" xr3:uid="{00000000-0010-0000-0100-000007000000}" name="Who"/>
    <tableColumn id="8" xr3:uid="{00000000-0010-0000-0100-000008000000}" name="Purpose"/>
    <tableColumn id="9" xr3:uid="{00000000-0010-0000-0100-000009000000}" name="DayOffset"/>
  </tableColumns>
  <tableStyleInfo name="TableStyleLight1"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sheetPr>
  <dimension ref="A1:M35"/>
  <sheetViews>
    <sheetView showGridLines="0" tabSelected="1" workbookViewId="0"/>
  </sheetViews>
  <sheetFormatPr defaultColWidth="0" defaultRowHeight="14.5" x14ac:dyDescent="0.35"/>
  <cols>
    <col min="1" max="1" width="12.7265625" customWidth="1"/>
    <col min="2" max="6" width="16.36328125" customWidth="1"/>
    <col min="7" max="7" width="13" customWidth="1"/>
    <col min="8" max="13" width="8.7265625" customWidth="1"/>
    <col min="14" max="14" width="8.7265625" hidden="1" customWidth="1"/>
    <col min="15" max="16384" width="8.7265625" hidden="1"/>
  </cols>
  <sheetData>
    <row r="1" spans="1:7" ht="15" customHeight="1" thickTop="1" x14ac:dyDescent="0.35">
      <c r="A1" s="36"/>
      <c r="B1" s="36"/>
      <c r="C1" s="36"/>
      <c r="D1" s="36"/>
      <c r="E1" s="36"/>
      <c r="F1" s="36"/>
      <c r="G1" s="36"/>
    </row>
    <row r="2" spans="1:7" x14ac:dyDescent="0.35">
      <c r="A2" s="24"/>
      <c r="G2" s="24"/>
    </row>
    <row r="3" spans="1:7" x14ac:dyDescent="0.35">
      <c r="A3" s="24"/>
      <c r="G3" s="24"/>
    </row>
    <row r="4" spans="1:7" x14ac:dyDescent="0.35">
      <c r="A4" s="24"/>
      <c r="G4" s="24"/>
    </row>
    <row r="5" spans="1:7" x14ac:dyDescent="0.35">
      <c r="A5" s="24"/>
      <c r="B5" s="69" t="s">
        <v>0</v>
      </c>
      <c r="C5" s="70"/>
      <c r="D5" s="70"/>
      <c r="E5" s="70"/>
      <c r="F5" s="70"/>
      <c r="G5" s="24"/>
    </row>
    <row r="6" spans="1:7" x14ac:dyDescent="0.35">
      <c r="A6" s="24"/>
      <c r="B6" s="70"/>
      <c r="C6" s="70"/>
      <c r="D6" s="70"/>
      <c r="E6" s="70"/>
      <c r="F6" s="70"/>
      <c r="G6" s="24"/>
    </row>
    <row r="7" spans="1:7" x14ac:dyDescent="0.35">
      <c r="A7" s="24"/>
      <c r="B7" s="70"/>
      <c r="C7" s="70"/>
      <c r="D7" s="70"/>
      <c r="E7" s="70"/>
      <c r="F7" s="70"/>
      <c r="G7" s="24"/>
    </row>
    <row r="8" spans="1:7" x14ac:dyDescent="0.35">
      <c r="A8" s="24"/>
      <c r="B8" s="70"/>
      <c r="C8" s="70"/>
      <c r="D8" s="70"/>
      <c r="E8" s="70"/>
      <c r="F8" s="70"/>
      <c r="G8" s="24"/>
    </row>
    <row r="9" spans="1:7" x14ac:dyDescent="0.35">
      <c r="A9" s="24"/>
      <c r="B9" s="70"/>
      <c r="C9" s="70"/>
      <c r="D9" s="70"/>
      <c r="E9" s="70"/>
      <c r="F9" s="70"/>
      <c r="G9" s="24"/>
    </row>
    <row r="10" spans="1:7" x14ac:dyDescent="0.35">
      <c r="A10" s="24"/>
      <c r="G10" s="24"/>
    </row>
    <row r="11" spans="1:7" x14ac:dyDescent="0.35">
      <c r="A11" s="24"/>
      <c r="G11" s="24"/>
    </row>
    <row r="12" spans="1:7" x14ac:dyDescent="0.35">
      <c r="A12" s="24"/>
      <c r="G12" s="24"/>
    </row>
    <row r="13" spans="1:7" ht="18.5" customHeight="1" x14ac:dyDescent="0.45">
      <c r="A13" s="24"/>
      <c r="B13" s="71" t="s">
        <v>1</v>
      </c>
      <c r="C13" s="70"/>
      <c r="D13" s="70"/>
      <c r="E13" s="70"/>
      <c r="F13" s="70"/>
      <c r="G13" s="24"/>
    </row>
    <row r="14" spans="1:7" x14ac:dyDescent="0.35">
      <c r="A14" s="24"/>
      <c r="B14" s="72" t="s">
        <v>2</v>
      </c>
      <c r="C14" s="70"/>
      <c r="D14" s="70"/>
      <c r="E14" s="70"/>
      <c r="F14" s="70"/>
      <c r="G14" s="24"/>
    </row>
    <row r="15" spans="1:7" x14ac:dyDescent="0.35">
      <c r="A15" s="24"/>
      <c r="G15" s="24"/>
    </row>
    <row r="16" spans="1:7" x14ac:dyDescent="0.35">
      <c r="A16" s="24"/>
      <c r="G16" s="24"/>
    </row>
    <row r="17" spans="1:7" x14ac:dyDescent="0.35">
      <c r="A17" s="24"/>
      <c r="G17" s="24"/>
    </row>
    <row r="18" spans="1:7" x14ac:dyDescent="0.35">
      <c r="A18" s="24"/>
      <c r="G18" s="24"/>
    </row>
    <row r="19" spans="1:7" x14ac:dyDescent="0.35">
      <c r="A19" s="24"/>
      <c r="G19" s="24"/>
    </row>
    <row r="20" spans="1:7" x14ac:dyDescent="0.35">
      <c r="A20" s="24"/>
      <c r="B20" s="24"/>
      <c r="C20" s="24"/>
      <c r="D20" s="24"/>
      <c r="E20" s="24"/>
      <c r="F20" s="24"/>
      <c r="G20" s="24"/>
    </row>
    <row r="22" spans="1:7" ht="18.5" customHeight="1" x14ac:dyDescent="0.45">
      <c r="A22" s="37" t="s">
        <v>3</v>
      </c>
    </row>
    <row r="24" spans="1:7" x14ac:dyDescent="0.35">
      <c r="A24" t="s">
        <v>4</v>
      </c>
    </row>
    <row r="25" spans="1:7" x14ac:dyDescent="0.35">
      <c r="A25" t="s">
        <v>5</v>
      </c>
    </row>
    <row r="26" spans="1:7" x14ac:dyDescent="0.35">
      <c r="A26" t="s">
        <v>6</v>
      </c>
    </row>
    <row r="27" spans="1:7" x14ac:dyDescent="0.35">
      <c r="A27" t="s">
        <v>7</v>
      </c>
    </row>
    <row r="28" spans="1:7" x14ac:dyDescent="0.35">
      <c r="A28" t="s">
        <v>8</v>
      </c>
    </row>
    <row r="29" spans="1:7" x14ac:dyDescent="0.35">
      <c r="A29" s="67" t="s">
        <v>9</v>
      </c>
    </row>
    <row r="31" spans="1:7" ht="15.5" customHeight="1" x14ac:dyDescent="0.35">
      <c r="A31" s="38" t="s">
        <v>10</v>
      </c>
    </row>
    <row r="33" spans="1:1" x14ac:dyDescent="0.35">
      <c r="A33" t="s">
        <v>11</v>
      </c>
    </row>
    <row r="34" spans="1:1" x14ac:dyDescent="0.35">
      <c r="A34" t="s">
        <v>12</v>
      </c>
    </row>
    <row r="35" spans="1:1" x14ac:dyDescent="0.35">
      <c r="A35" t="s">
        <v>13</v>
      </c>
    </row>
  </sheetData>
  <mergeCells count="3">
    <mergeCell ref="B5:F9"/>
    <mergeCell ref="B13:F13"/>
    <mergeCell ref="B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4546A"/>
  </sheetPr>
  <dimension ref="A1:E127"/>
  <sheetViews>
    <sheetView workbookViewId="0">
      <selection sqref="A1:E1"/>
    </sheetView>
  </sheetViews>
  <sheetFormatPr defaultRowHeight="14.5" x14ac:dyDescent="0.35"/>
  <cols>
    <col min="3" max="3" width="101.90625" bestFit="1" customWidth="1"/>
    <col min="4" max="4" width="10.1796875" bestFit="1" customWidth="1"/>
    <col min="5" max="5" width="8" bestFit="1" customWidth="1"/>
    <col min="6" max="6" width="7.1796875" bestFit="1" customWidth="1"/>
    <col min="7" max="7" width="10.1796875" bestFit="1" customWidth="1"/>
  </cols>
  <sheetData>
    <row r="1" spans="1:5" x14ac:dyDescent="0.35">
      <c r="A1" s="73" t="s">
        <v>14</v>
      </c>
      <c r="B1" s="70"/>
      <c r="C1" s="70"/>
      <c r="D1" s="70"/>
      <c r="E1" s="70"/>
    </row>
    <row r="3" spans="1:5" ht="15" customHeight="1" thickBot="1" x14ac:dyDescent="0.4"/>
    <row r="4" spans="1:5" x14ac:dyDescent="0.35">
      <c r="C4" s="34" t="s">
        <v>15</v>
      </c>
      <c r="D4" s="22"/>
      <c r="E4" s="22"/>
    </row>
    <row r="5" spans="1:5" x14ac:dyDescent="0.35">
      <c r="C5" s="31" t="s">
        <v>16</v>
      </c>
      <c r="D5" s="31" t="s">
        <v>17</v>
      </c>
      <c r="E5" s="31"/>
    </row>
    <row r="6" spans="1:5" x14ac:dyDescent="0.35">
      <c r="C6" s="31" t="s">
        <v>18</v>
      </c>
      <c r="D6" s="31" t="s">
        <v>19</v>
      </c>
      <c r="E6" s="31" t="s">
        <v>20</v>
      </c>
    </row>
    <row r="7" spans="1:5" x14ac:dyDescent="0.35">
      <c r="C7" s="15" t="s">
        <v>21</v>
      </c>
      <c r="D7" s="17">
        <v>0</v>
      </c>
      <c r="E7" s="17">
        <v>1</v>
      </c>
    </row>
    <row r="8" spans="1:5" x14ac:dyDescent="0.35">
      <c r="C8" s="15" t="s">
        <v>22</v>
      </c>
      <c r="D8" s="17">
        <v>1</v>
      </c>
      <c r="E8" s="17">
        <v>0</v>
      </c>
    </row>
    <row r="9" spans="1:5" x14ac:dyDescent="0.35">
      <c r="C9" s="15" t="s">
        <v>23</v>
      </c>
      <c r="D9" s="17">
        <v>1</v>
      </c>
      <c r="E9" s="17">
        <v>0</v>
      </c>
    </row>
    <row r="10" spans="1:5" x14ac:dyDescent="0.35">
      <c r="C10" s="15" t="s">
        <v>24</v>
      </c>
      <c r="D10" s="17">
        <v>0</v>
      </c>
      <c r="E10" s="17">
        <v>1</v>
      </c>
    </row>
    <row r="11" spans="1:5" x14ac:dyDescent="0.35">
      <c r="C11" s="15" t="s">
        <v>25</v>
      </c>
      <c r="D11" s="17">
        <v>0.37681159420289861</v>
      </c>
      <c r="E11" s="17">
        <v>0.62318840579710144</v>
      </c>
    </row>
    <row r="12" spans="1:5" x14ac:dyDescent="0.35">
      <c r="C12" s="32" t="s">
        <v>26</v>
      </c>
      <c r="D12" s="33">
        <v>0.53731343283582089</v>
      </c>
      <c r="E12" s="33">
        <v>0.46268656716417911</v>
      </c>
    </row>
    <row r="16" spans="1:5" x14ac:dyDescent="0.35">
      <c r="C16" s="14" t="s">
        <v>27</v>
      </c>
      <c r="D16" t="s">
        <v>20</v>
      </c>
    </row>
    <row r="17" spans="3:4" x14ac:dyDescent="0.35">
      <c r="C17" s="21" t="s">
        <v>28</v>
      </c>
    </row>
    <row r="18" spans="3:4" x14ac:dyDescent="0.35">
      <c r="C18" s="31" t="s">
        <v>18</v>
      </c>
      <c r="D18" s="31"/>
    </row>
    <row r="19" spans="3:4" x14ac:dyDescent="0.35">
      <c r="C19" s="15" t="s">
        <v>21</v>
      </c>
    </row>
    <row r="20" spans="3:4" x14ac:dyDescent="0.35">
      <c r="C20" s="16" t="s">
        <v>29</v>
      </c>
    </row>
    <row r="21" spans="3:4" x14ac:dyDescent="0.35">
      <c r="C21" s="16" t="s">
        <v>30</v>
      </c>
    </row>
    <row r="22" spans="3:4" x14ac:dyDescent="0.35">
      <c r="C22" s="16" t="s">
        <v>31</v>
      </c>
    </row>
    <row r="23" spans="3:4" x14ac:dyDescent="0.35">
      <c r="C23" s="16" t="s">
        <v>32</v>
      </c>
    </row>
    <row r="24" spans="3:4" x14ac:dyDescent="0.35">
      <c r="C24" s="16" t="s">
        <v>33</v>
      </c>
    </row>
    <row r="25" spans="3:4" x14ac:dyDescent="0.35">
      <c r="C25" s="16" t="s">
        <v>34</v>
      </c>
    </row>
    <row r="26" spans="3:4" x14ac:dyDescent="0.35">
      <c r="C26" s="16" t="s">
        <v>35</v>
      </c>
    </row>
    <row r="27" spans="3:4" x14ac:dyDescent="0.35">
      <c r="C27" s="16" t="s">
        <v>36</v>
      </c>
    </row>
    <row r="28" spans="3:4" x14ac:dyDescent="0.35">
      <c r="C28" s="16" t="s">
        <v>37</v>
      </c>
    </row>
    <row r="29" spans="3:4" x14ac:dyDescent="0.35">
      <c r="C29" s="16" t="s">
        <v>38</v>
      </c>
    </row>
    <row r="30" spans="3:4" x14ac:dyDescent="0.35">
      <c r="C30" s="16" t="s">
        <v>39</v>
      </c>
    </row>
    <row r="31" spans="3:4" x14ac:dyDescent="0.35">
      <c r="C31" s="16" t="s">
        <v>40</v>
      </c>
    </row>
    <row r="32" spans="3:4" x14ac:dyDescent="0.35">
      <c r="C32" s="15" t="s">
        <v>24</v>
      </c>
    </row>
    <row r="33" spans="2:3" x14ac:dyDescent="0.35">
      <c r="C33" s="16" t="s">
        <v>41</v>
      </c>
    </row>
    <row r="34" spans="2:3" x14ac:dyDescent="0.35">
      <c r="B34" t="s">
        <v>42</v>
      </c>
      <c r="C34" s="16" t="s">
        <v>43</v>
      </c>
    </row>
    <row r="35" spans="2:3" x14ac:dyDescent="0.35">
      <c r="C35" s="16" t="s">
        <v>44</v>
      </c>
    </row>
    <row r="36" spans="2:3" x14ac:dyDescent="0.35">
      <c r="C36" s="16" t="s">
        <v>45</v>
      </c>
    </row>
    <row r="37" spans="2:3" x14ac:dyDescent="0.35">
      <c r="C37" s="16" t="s">
        <v>46</v>
      </c>
    </row>
    <row r="38" spans="2:3" x14ac:dyDescent="0.35">
      <c r="C38" s="16" t="s">
        <v>47</v>
      </c>
    </row>
    <row r="39" spans="2:3" x14ac:dyDescent="0.35">
      <c r="C39" s="16" t="s">
        <v>48</v>
      </c>
    </row>
    <row r="40" spans="2:3" x14ac:dyDescent="0.35">
      <c r="B40" t="s">
        <v>49</v>
      </c>
      <c r="C40" s="15" t="s">
        <v>25</v>
      </c>
    </row>
    <row r="41" spans="2:3" x14ac:dyDescent="0.35">
      <c r="C41" s="16" t="s">
        <v>50</v>
      </c>
    </row>
    <row r="42" spans="2:3" x14ac:dyDescent="0.35">
      <c r="C42" s="16" t="s">
        <v>51</v>
      </c>
    </row>
    <row r="43" spans="2:3" x14ac:dyDescent="0.35">
      <c r="C43" s="16" t="s">
        <v>52</v>
      </c>
    </row>
    <row r="44" spans="2:3" x14ac:dyDescent="0.35">
      <c r="C44" s="16" t="s">
        <v>53</v>
      </c>
    </row>
    <row r="45" spans="2:3" x14ac:dyDescent="0.35">
      <c r="C45" s="16" t="s">
        <v>54</v>
      </c>
    </row>
    <row r="46" spans="2:3" x14ac:dyDescent="0.35">
      <c r="C46" s="16" t="s">
        <v>55</v>
      </c>
    </row>
    <row r="47" spans="2:3" x14ac:dyDescent="0.35">
      <c r="C47" s="16" t="s">
        <v>56</v>
      </c>
    </row>
    <row r="48" spans="2:3" x14ac:dyDescent="0.35">
      <c r="C48" s="16" t="s">
        <v>57</v>
      </c>
    </row>
    <row r="49" spans="3:3" x14ac:dyDescent="0.35">
      <c r="C49" s="16" t="s">
        <v>58</v>
      </c>
    </row>
    <row r="50" spans="3:3" x14ac:dyDescent="0.35">
      <c r="C50" s="16" t="s">
        <v>59</v>
      </c>
    </row>
    <row r="51" spans="3:3" x14ac:dyDescent="0.35">
      <c r="C51" s="16" t="s">
        <v>60</v>
      </c>
    </row>
    <row r="52" spans="3:3" x14ac:dyDescent="0.35">
      <c r="C52" s="16" t="s">
        <v>61</v>
      </c>
    </row>
    <row r="53" spans="3:3" x14ac:dyDescent="0.35">
      <c r="C53" s="16" t="s">
        <v>62</v>
      </c>
    </row>
    <row r="54" spans="3:3" x14ac:dyDescent="0.35">
      <c r="C54" s="16" t="s">
        <v>63</v>
      </c>
    </row>
    <row r="55" spans="3:3" x14ac:dyDescent="0.35">
      <c r="C55" s="16" t="s">
        <v>64</v>
      </c>
    </row>
    <row r="56" spans="3:3" x14ac:dyDescent="0.35">
      <c r="C56" s="16" t="s">
        <v>65</v>
      </c>
    </row>
    <row r="57" spans="3:3" x14ac:dyDescent="0.35">
      <c r="C57" s="16" t="s">
        <v>66</v>
      </c>
    </row>
    <row r="58" spans="3:3" x14ac:dyDescent="0.35">
      <c r="C58" s="16" t="s">
        <v>67</v>
      </c>
    </row>
    <row r="59" spans="3:3" x14ac:dyDescent="0.35">
      <c r="C59" s="16" t="s">
        <v>68</v>
      </c>
    </row>
    <row r="60" spans="3:3" x14ac:dyDescent="0.35">
      <c r="C60" s="16" t="s">
        <v>69</v>
      </c>
    </row>
    <row r="61" spans="3:3" x14ac:dyDescent="0.35">
      <c r="C61" s="16" t="s">
        <v>70</v>
      </c>
    </row>
    <row r="62" spans="3:3" x14ac:dyDescent="0.35">
      <c r="C62" s="16" t="s">
        <v>71</v>
      </c>
    </row>
    <row r="63" spans="3:3" x14ac:dyDescent="0.35">
      <c r="C63" s="16" t="s">
        <v>72</v>
      </c>
    </row>
    <row r="64" spans="3:3" x14ac:dyDescent="0.35">
      <c r="C64" s="16" t="s">
        <v>73</v>
      </c>
    </row>
    <row r="65" spans="3:3" x14ac:dyDescent="0.35">
      <c r="C65" s="16" t="s">
        <v>74</v>
      </c>
    </row>
    <row r="66" spans="3:3" x14ac:dyDescent="0.35">
      <c r="C66" s="16" t="s">
        <v>75</v>
      </c>
    </row>
    <row r="67" spans="3:3" x14ac:dyDescent="0.35">
      <c r="C67" s="16" t="s">
        <v>76</v>
      </c>
    </row>
    <row r="68" spans="3:3" x14ac:dyDescent="0.35">
      <c r="C68" s="16" t="s">
        <v>77</v>
      </c>
    </row>
    <row r="69" spans="3:3" x14ac:dyDescent="0.35">
      <c r="C69" s="16" t="s">
        <v>78</v>
      </c>
    </row>
    <row r="70" spans="3:3" x14ac:dyDescent="0.35">
      <c r="C70" s="16" t="s">
        <v>79</v>
      </c>
    </row>
    <row r="71" spans="3:3" x14ac:dyDescent="0.35">
      <c r="C71" s="16" t="s">
        <v>80</v>
      </c>
    </row>
    <row r="72" spans="3:3" x14ac:dyDescent="0.35">
      <c r="C72" s="16" t="s">
        <v>81</v>
      </c>
    </row>
    <row r="73" spans="3:3" x14ac:dyDescent="0.35">
      <c r="C73" s="16" t="s">
        <v>82</v>
      </c>
    </row>
    <row r="74" spans="3:3" x14ac:dyDescent="0.35">
      <c r="C74" s="16" t="s">
        <v>83</v>
      </c>
    </row>
    <row r="75" spans="3:3" x14ac:dyDescent="0.35">
      <c r="C75" s="16" t="s">
        <v>84</v>
      </c>
    </row>
    <row r="76" spans="3:3" x14ac:dyDescent="0.35">
      <c r="C76" s="16" t="s">
        <v>85</v>
      </c>
    </row>
    <row r="77" spans="3:3" x14ac:dyDescent="0.35">
      <c r="C77" s="16" t="s">
        <v>86</v>
      </c>
    </row>
    <row r="78" spans="3:3" x14ac:dyDescent="0.35">
      <c r="C78" s="16" t="s">
        <v>87</v>
      </c>
    </row>
    <row r="79" spans="3:3" x14ac:dyDescent="0.35">
      <c r="C79" s="16" t="s">
        <v>88</v>
      </c>
    </row>
    <row r="80" spans="3:3" x14ac:dyDescent="0.35">
      <c r="C80" s="16" t="s">
        <v>89</v>
      </c>
    </row>
    <row r="81" spans="2:3" x14ac:dyDescent="0.35">
      <c r="C81" s="16" t="s">
        <v>42</v>
      </c>
    </row>
    <row r="82" spans="2:3" x14ac:dyDescent="0.35">
      <c r="C82" s="16" t="s">
        <v>49</v>
      </c>
    </row>
    <row r="83" spans="2:3" x14ac:dyDescent="0.35">
      <c r="C83" s="16" t="s">
        <v>90</v>
      </c>
    </row>
    <row r="84" spans="2:3" x14ac:dyDescent="0.35">
      <c r="C84" s="15" t="s">
        <v>26</v>
      </c>
    </row>
    <row r="89" spans="2:3" x14ac:dyDescent="0.35">
      <c r="B89" t="s">
        <v>90</v>
      </c>
    </row>
    <row r="108" spans="2:2" x14ac:dyDescent="0.35">
      <c r="B108" t="s">
        <v>91</v>
      </c>
    </row>
    <row r="124" spans="2:2" x14ac:dyDescent="0.35">
      <c r="B124" t="s">
        <v>92</v>
      </c>
    </row>
    <row r="127" spans="2:2" x14ac:dyDescent="0.35">
      <c r="B127" t="s">
        <v>93</v>
      </c>
    </row>
  </sheetData>
  <mergeCells count="1">
    <mergeCell ref="A1:E1"/>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4546A"/>
  </sheetPr>
  <dimension ref="A1:G127"/>
  <sheetViews>
    <sheetView showGridLines="0" workbookViewId="0"/>
  </sheetViews>
  <sheetFormatPr defaultColWidth="0" defaultRowHeight="14.5" zeroHeight="1" x14ac:dyDescent="0.35"/>
  <cols>
    <col min="1" max="1" width="8.7265625" customWidth="1"/>
    <col min="2" max="2" width="32.6328125" customWidth="1"/>
    <col min="3" max="3" width="22.36328125" customWidth="1"/>
    <col min="4" max="4" width="8.7265625" customWidth="1"/>
    <col min="5" max="7" width="0" hidden="1" customWidth="1"/>
    <col min="8" max="8" width="8.7265625" hidden="1" customWidth="1"/>
    <col min="9" max="16384" width="8.7265625" hidden="1"/>
  </cols>
  <sheetData>
    <row r="1" spans="1:4" ht="21" customHeight="1" x14ac:dyDescent="0.5">
      <c r="A1" s="22"/>
      <c r="B1" s="23" t="s">
        <v>94</v>
      </c>
      <c r="C1" s="22"/>
      <c r="D1" s="22"/>
    </row>
    <row r="3" spans="1:4" x14ac:dyDescent="0.35">
      <c r="B3" s="21" t="s">
        <v>95</v>
      </c>
      <c r="C3" s="18" t="s">
        <v>96</v>
      </c>
    </row>
    <row r="4" spans="1:4" x14ac:dyDescent="0.35">
      <c r="B4" s="21" t="s">
        <v>97</v>
      </c>
      <c r="C4" s="19">
        <f ca="1">TODAY()-30</f>
        <v>46185</v>
      </c>
    </row>
    <row r="5" spans="1:4" x14ac:dyDescent="0.35">
      <c r="B5" s="21" t="s">
        <v>98</v>
      </c>
      <c r="C5" s="19">
        <f ca="1">C4+8</f>
        <v>46193</v>
      </c>
    </row>
    <row r="6" spans="1:4" x14ac:dyDescent="0.35">
      <c r="B6" s="21" t="s">
        <v>99</v>
      </c>
      <c r="C6" s="19">
        <f ca="1">AcceptanceDate</f>
        <v>46193</v>
      </c>
    </row>
    <row r="7" spans="1:4" x14ac:dyDescent="0.35">
      <c r="B7" s="21" t="s">
        <v>100</v>
      </c>
      <c r="C7" s="19">
        <f ca="1">TODAY()+21+IF(WEEKDAY(TODAY()+21,2)=1,1,0)</f>
        <v>46236</v>
      </c>
    </row>
    <row r="8" spans="1:4" x14ac:dyDescent="0.35">
      <c r="B8" s="21" t="s">
        <v>101</v>
      </c>
      <c r="C8" s="20" t="s">
        <v>102</v>
      </c>
    </row>
    <row r="9" spans="1:4" x14ac:dyDescent="0.35">
      <c r="B9" s="21" t="s">
        <v>103</v>
      </c>
      <c r="C9" s="40" t="s">
        <v>104</v>
      </c>
    </row>
    <row r="10" spans="1:4" x14ac:dyDescent="0.35">
      <c r="B10" s="42" t="s">
        <v>105</v>
      </c>
      <c r="C10" s="39" t="s">
        <v>106</v>
      </c>
      <c r="D10" s="43"/>
    </row>
    <row r="11" spans="1:4" x14ac:dyDescent="0.35">
      <c r="B11" s="42" t="s">
        <v>107</v>
      </c>
      <c r="C11" s="41" t="s">
        <v>108</v>
      </c>
      <c r="D11" s="43"/>
    </row>
    <row r="13" spans="1:4" x14ac:dyDescent="0.35">
      <c r="A13" s="24"/>
      <c r="B13" s="24"/>
      <c r="C13" s="24"/>
      <c r="D13" s="25" t="s">
        <v>2</v>
      </c>
    </row>
    <row r="34" spans="2:2" hidden="1" x14ac:dyDescent="0.35">
      <c r="B34" t="s">
        <v>42</v>
      </c>
    </row>
    <row r="40" spans="2:2" hidden="1" x14ac:dyDescent="0.35">
      <c r="B40" t="s">
        <v>49</v>
      </c>
    </row>
    <row r="89" spans="2:2" hidden="1" x14ac:dyDescent="0.35">
      <c r="B89" t="s">
        <v>90</v>
      </c>
    </row>
    <row r="108" spans="2:2" hidden="1" x14ac:dyDescent="0.35">
      <c r="B108" t="s">
        <v>91</v>
      </c>
    </row>
    <row r="124" spans="2:2" hidden="1" x14ac:dyDescent="0.35">
      <c r="B124" t="s">
        <v>92</v>
      </c>
    </row>
    <row r="127" spans="2:2" hidden="1" x14ac:dyDescent="0.35">
      <c r="B127"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4546A"/>
  </sheetPr>
  <dimension ref="A1:XFC144"/>
  <sheetViews>
    <sheetView zoomScale="90" zoomScaleNormal="90" workbookViewId="0">
      <pane ySplit="1" topLeftCell="A2" activePane="bottomLeft" state="frozen"/>
      <selection activeCell="B7" sqref="B7"/>
      <selection pane="bottomLeft"/>
    </sheetView>
  </sheetViews>
  <sheetFormatPr defaultColWidth="0" defaultRowHeight="14.5" zeroHeight="1" x14ac:dyDescent="0.35"/>
  <cols>
    <col min="1" max="1" width="5.81640625" customWidth="1"/>
    <col min="2" max="2" width="100.36328125" bestFit="1" customWidth="1"/>
    <col min="3" max="3" width="10.08984375" customWidth="1"/>
    <col min="4" max="4" width="13.08984375" customWidth="1"/>
    <col min="5" max="5" width="16.7265625" customWidth="1"/>
    <col min="6" max="6" width="10.1796875" bestFit="1" customWidth="1"/>
    <col min="7" max="7" width="16.1796875" customWidth="1"/>
    <col min="8" max="8" width="9.08984375" customWidth="1"/>
    <col min="9" max="9" width="26.08984375" customWidth="1"/>
    <col min="10" max="16383" width="9.08984375" hidden="1" customWidth="1"/>
    <col min="16384" max="16384" width="13.7265625" hidden="1" customWidth="1"/>
  </cols>
  <sheetData>
    <row r="1" spans="1:10" x14ac:dyDescent="0.35">
      <c r="A1" s="1" t="s">
        <v>109</v>
      </c>
      <c r="B1" s="1" t="s">
        <v>110</v>
      </c>
      <c r="C1" s="1" t="s">
        <v>111</v>
      </c>
      <c r="D1" s="1" t="s">
        <v>112</v>
      </c>
      <c r="E1" s="1" t="s">
        <v>113</v>
      </c>
      <c r="F1" s="1" t="s">
        <v>114</v>
      </c>
      <c r="G1" s="1" t="s">
        <v>27</v>
      </c>
      <c r="H1" s="1" t="s">
        <v>115</v>
      </c>
      <c r="I1" s="1" t="s">
        <v>116</v>
      </c>
      <c r="J1" s="31" t="s">
        <v>117</v>
      </c>
    </row>
    <row r="2" spans="1:10" x14ac:dyDescent="0.35">
      <c r="A2" s="2" t="s">
        <v>24</v>
      </c>
      <c r="B2" s="2"/>
      <c r="C2" s="2"/>
      <c r="D2" s="2"/>
      <c r="E2" s="2"/>
      <c r="F2" s="13">
        <f ca="1">MAX(F3:F9)</f>
        <v>46190</v>
      </c>
      <c r="G2" s="2" t="str">
        <f ca="1">IF(COUNTIF(G3:G9,"Overdue")&gt;0,"Overdue","On track")</f>
        <v>Overdue</v>
      </c>
      <c r="H2" s="2"/>
      <c r="I2" s="2"/>
    </row>
    <row r="3" spans="1:10" x14ac:dyDescent="0.35">
      <c r="A3" s="5" t="str">
        <f t="shared" ref="A3:A9" si="0">A2</f>
        <v>Make final agreement</v>
      </c>
      <c r="B3" t="s">
        <v>46</v>
      </c>
      <c r="C3">
        <v>0</v>
      </c>
      <c r="D3" s="4">
        <f t="shared" ref="D3:D9" ca="1" si="1">OfferDate</f>
        <v>46185</v>
      </c>
      <c r="E3" t="str">
        <f t="shared" ref="E3:E9" si="2">IF($J3="HR",HRContact,IF($J3="IT",ITContact,IF($J3="Buddy",BuddyName,Manager)))</f>
        <v>[Manager Name]</v>
      </c>
      <c r="F3" s="3">
        <f t="shared" ref="F3:F9" ca="1" si="3">WORKDAY(D3,C3)</f>
        <v>46185</v>
      </c>
      <c r="G3" t="str">
        <f t="shared" ref="G3:G9" ca="1" si="4">IF(H3="Yes","Completed",IF(TODAY()&gt;F3,"Overdue","On track"))</f>
        <v>Overdue</v>
      </c>
      <c r="J3" t="s">
        <v>103</v>
      </c>
    </row>
    <row r="4" spans="1:10" x14ac:dyDescent="0.35">
      <c r="A4" s="5" t="str">
        <f t="shared" si="0"/>
        <v>Make final agreement</v>
      </c>
      <c r="B4" t="s">
        <v>48</v>
      </c>
      <c r="C4">
        <v>0</v>
      </c>
      <c r="D4" s="4">
        <f t="shared" ca="1" si="1"/>
        <v>46185</v>
      </c>
      <c r="E4" t="str">
        <f t="shared" si="2"/>
        <v>[Manager Name]</v>
      </c>
      <c r="F4" s="3">
        <f t="shared" ca="1" si="3"/>
        <v>46185</v>
      </c>
      <c r="G4" t="str">
        <f t="shared" ca="1" si="4"/>
        <v>Overdue</v>
      </c>
      <c r="J4" t="s">
        <v>103</v>
      </c>
    </row>
    <row r="5" spans="1:10" x14ac:dyDescent="0.35">
      <c r="A5" s="5" t="str">
        <f t="shared" si="0"/>
        <v>Make final agreement</v>
      </c>
      <c r="B5" t="s">
        <v>44</v>
      </c>
      <c r="C5">
        <v>0</v>
      </c>
      <c r="D5" s="4">
        <f t="shared" ca="1" si="1"/>
        <v>46185</v>
      </c>
      <c r="E5" t="str">
        <f t="shared" si="2"/>
        <v>[Manager Name]</v>
      </c>
      <c r="F5" s="3">
        <f t="shared" ca="1" si="3"/>
        <v>46185</v>
      </c>
      <c r="G5" t="str">
        <f t="shared" ca="1" si="4"/>
        <v>Overdue</v>
      </c>
      <c r="J5" t="s">
        <v>103</v>
      </c>
    </row>
    <row r="6" spans="1:10" x14ac:dyDescent="0.35">
      <c r="A6" s="5" t="str">
        <f t="shared" si="0"/>
        <v>Make final agreement</v>
      </c>
      <c r="B6" t="s">
        <v>47</v>
      </c>
      <c r="C6">
        <v>1</v>
      </c>
      <c r="D6" s="4">
        <f t="shared" ca="1" si="1"/>
        <v>46185</v>
      </c>
      <c r="E6" t="str">
        <f t="shared" si="2"/>
        <v>[Manager Name]</v>
      </c>
      <c r="F6" s="3">
        <f t="shared" ca="1" si="3"/>
        <v>46188</v>
      </c>
      <c r="G6" t="str">
        <f t="shared" ca="1" si="4"/>
        <v>Overdue</v>
      </c>
      <c r="J6" t="s">
        <v>103</v>
      </c>
    </row>
    <row r="7" spans="1:10" x14ac:dyDescent="0.35">
      <c r="A7" s="5" t="str">
        <f t="shared" si="0"/>
        <v>Make final agreement</v>
      </c>
      <c r="B7" t="s">
        <v>41</v>
      </c>
      <c r="C7">
        <v>1</v>
      </c>
      <c r="D7" s="4">
        <f t="shared" ca="1" si="1"/>
        <v>46185</v>
      </c>
      <c r="E7" t="str">
        <f t="shared" si="2"/>
        <v>[Manager Name]</v>
      </c>
      <c r="F7" s="3">
        <f t="shared" ca="1" si="3"/>
        <v>46188</v>
      </c>
      <c r="G7" t="str">
        <f t="shared" ca="1" si="4"/>
        <v>Overdue</v>
      </c>
      <c r="J7" t="s">
        <v>103</v>
      </c>
    </row>
    <row r="8" spans="1:10" x14ac:dyDescent="0.35">
      <c r="A8" s="5" t="str">
        <f t="shared" si="0"/>
        <v>Make final agreement</v>
      </c>
      <c r="B8" t="s">
        <v>45</v>
      </c>
      <c r="C8">
        <v>1</v>
      </c>
      <c r="D8" s="4">
        <f t="shared" ca="1" si="1"/>
        <v>46185</v>
      </c>
      <c r="E8" t="str">
        <f t="shared" si="2"/>
        <v>[Manager Name]</v>
      </c>
      <c r="F8" s="3">
        <f t="shared" ca="1" si="3"/>
        <v>46188</v>
      </c>
      <c r="G8" t="str">
        <f t="shared" ca="1" si="4"/>
        <v>Overdue</v>
      </c>
      <c r="J8" t="s">
        <v>103</v>
      </c>
    </row>
    <row r="9" spans="1:10" x14ac:dyDescent="0.35">
      <c r="A9" s="5" t="str">
        <f t="shared" si="0"/>
        <v>Make final agreement</v>
      </c>
      <c r="B9" t="s">
        <v>43</v>
      </c>
      <c r="C9">
        <v>3</v>
      </c>
      <c r="D9" s="4">
        <f t="shared" ca="1" si="1"/>
        <v>46185</v>
      </c>
      <c r="E9" t="str">
        <f t="shared" si="2"/>
        <v>[Manager Name]</v>
      </c>
      <c r="F9" s="3">
        <f t="shared" ca="1" si="3"/>
        <v>46190</v>
      </c>
      <c r="G9" t="str">
        <f t="shared" ca="1" si="4"/>
        <v>Overdue</v>
      </c>
      <c r="J9" t="s">
        <v>103</v>
      </c>
    </row>
    <row r="10" spans="1:10" x14ac:dyDescent="0.35">
      <c r="A10" s="2" t="s">
        <v>21</v>
      </c>
      <c r="B10" s="2"/>
      <c r="C10" s="2"/>
      <c r="D10" s="2"/>
      <c r="E10" s="2"/>
      <c r="F10" s="13">
        <f ca="1">MAX(F11:F21)</f>
        <v>46198</v>
      </c>
      <c r="G10" s="2" t="str">
        <f ca="1">IF(COUNTIF(G11:G21,"Overdue")&gt;0,"Overdue","On track")</f>
        <v>Overdue</v>
      </c>
      <c r="H10" s="2"/>
      <c r="I10" s="2"/>
    </row>
    <row r="11" spans="1:10" x14ac:dyDescent="0.35">
      <c r="A11" s="5" t="str">
        <f t="shared" ref="A11:A22" si="5">A10</f>
        <v>Acceptance</v>
      </c>
      <c r="B11" t="s">
        <v>35</v>
      </c>
      <c r="C11">
        <v>0</v>
      </c>
      <c r="D11" s="4">
        <f t="shared" ref="D11:D22" ca="1" si="6">AcceptanceDate</f>
        <v>46193</v>
      </c>
      <c r="E11" t="str">
        <f t="shared" ref="E11:E22" si="7">IF($J11="HR",HRContact,IF($J11="IT",ITContact,IF($J11="Buddy",BuddyName,Manager)))</f>
        <v>[Manager Name]</v>
      </c>
      <c r="F11" s="3">
        <f t="shared" ref="F11:F22" ca="1" si="8">WORKDAY(D11,C11)</f>
        <v>46193</v>
      </c>
      <c r="G11" t="str">
        <f t="shared" ref="G11:G22" ca="1" si="9">IF(H11="Yes","Completed",IF(TODAY()&gt;F11,"Overdue","On track"))</f>
        <v>Overdue</v>
      </c>
      <c r="J11" t="s">
        <v>103</v>
      </c>
    </row>
    <row r="12" spans="1:10" x14ac:dyDescent="0.35">
      <c r="A12" s="5" t="str">
        <f t="shared" si="5"/>
        <v>Acceptance</v>
      </c>
      <c r="B12" t="s">
        <v>38</v>
      </c>
      <c r="C12">
        <v>1</v>
      </c>
      <c r="D12" s="4">
        <f t="shared" ca="1" si="6"/>
        <v>46193</v>
      </c>
      <c r="E12" t="str">
        <f t="shared" si="7"/>
        <v>[HR Contact Name]</v>
      </c>
      <c r="F12" s="3">
        <f t="shared" ca="1" si="8"/>
        <v>46195</v>
      </c>
      <c r="G12" t="str">
        <f t="shared" ca="1" si="9"/>
        <v>Overdue</v>
      </c>
      <c r="J12" t="s">
        <v>118</v>
      </c>
    </row>
    <row r="13" spans="1:10" x14ac:dyDescent="0.35">
      <c r="A13" s="5" t="str">
        <f t="shared" si="5"/>
        <v>Acceptance</v>
      </c>
      <c r="B13" t="s">
        <v>29</v>
      </c>
      <c r="C13">
        <v>0</v>
      </c>
      <c r="D13" s="4">
        <f t="shared" ca="1" si="6"/>
        <v>46193</v>
      </c>
      <c r="E13" t="str">
        <f t="shared" si="7"/>
        <v>[Manager Name]</v>
      </c>
      <c r="F13" s="3">
        <f t="shared" ca="1" si="8"/>
        <v>46193</v>
      </c>
      <c r="G13" t="str">
        <f t="shared" ca="1" si="9"/>
        <v>Overdue</v>
      </c>
      <c r="J13" t="s">
        <v>103</v>
      </c>
    </row>
    <row r="14" spans="1:10" x14ac:dyDescent="0.35">
      <c r="A14" s="5" t="str">
        <f t="shared" si="5"/>
        <v>Acceptance</v>
      </c>
      <c r="B14" t="s">
        <v>31</v>
      </c>
      <c r="C14">
        <v>0</v>
      </c>
      <c r="D14" s="4">
        <f t="shared" ca="1" si="6"/>
        <v>46193</v>
      </c>
      <c r="E14" t="str">
        <f t="shared" si="7"/>
        <v>[Manager Name]</v>
      </c>
      <c r="F14" s="3">
        <f t="shared" ca="1" si="8"/>
        <v>46193</v>
      </c>
      <c r="G14" t="str">
        <f t="shared" ca="1" si="9"/>
        <v>Overdue</v>
      </c>
      <c r="J14" t="s">
        <v>103</v>
      </c>
    </row>
    <row r="15" spans="1:10" x14ac:dyDescent="0.35">
      <c r="A15" s="5" t="str">
        <f t="shared" si="5"/>
        <v>Acceptance</v>
      </c>
      <c r="B15" t="s">
        <v>30</v>
      </c>
      <c r="C15">
        <v>0</v>
      </c>
      <c r="D15" s="4">
        <f t="shared" ca="1" si="6"/>
        <v>46193</v>
      </c>
      <c r="E15" t="str">
        <f t="shared" si="7"/>
        <v>[HR Contact Name]</v>
      </c>
      <c r="F15" s="3">
        <f t="shared" ca="1" si="8"/>
        <v>46193</v>
      </c>
      <c r="G15" t="str">
        <f t="shared" ca="1" si="9"/>
        <v>Overdue</v>
      </c>
      <c r="J15" t="s">
        <v>118</v>
      </c>
    </row>
    <row r="16" spans="1:10" x14ac:dyDescent="0.35">
      <c r="A16" s="5" t="str">
        <f t="shared" si="5"/>
        <v>Acceptance</v>
      </c>
      <c r="B16" t="s">
        <v>34</v>
      </c>
      <c r="C16">
        <v>1</v>
      </c>
      <c r="D16" s="4">
        <f t="shared" ca="1" si="6"/>
        <v>46193</v>
      </c>
      <c r="E16" t="str">
        <f t="shared" si="7"/>
        <v>[HR Contact Name]</v>
      </c>
      <c r="F16" s="3">
        <f t="shared" ca="1" si="8"/>
        <v>46195</v>
      </c>
      <c r="G16" t="str">
        <f t="shared" ca="1" si="9"/>
        <v>Overdue</v>
      </c>
      <c r="J16" t="s">
        <v>118</v>
      </c>
    </row>
    <row r="17" spans="1:10" x14ac:dyDescent="0.35">
      <c r="A17" s="5" t="str">
        <f t="shared" si="5"/>
        <v>Acceptance</v>
      </c>
      <c r="B17" t="s">
        <v>36</v>
      </c>
      <c r="C17">
        <v>4</v>
      </c>
      <c r="D17" s="4">
        <f t="shared" ca="1" si="6"/>
        <v>46193</v>
      </c>
      <c r="E17" t="str">
        <f t="shared" si="7"/>
        <v>[HR Contact Name]</v>
      </c>
      <c r="F17" s="3">
        <f t="shared" ca="1" si="8"/>
        <v>46198</v>
      </c>
      <c r="G17" t="str">
        <f t="shared" ca="1" si="9"/>
        <v>Overdue</v>
      </c>
      <c r="J17" t="s">
        <v>118</v>
      </c>
    </row>
    <row r="18" spans="1:10" x14ac:dyDescent="0.35">
      <c r="A18" s="5" t="str">
        <f t="shared" si="5"/>
        <v>Acceptance</v>
      </c>
      <c r="B18" t="s">
        <v>39</v>
      </c>
      <c r="C18">
        <v>4</v>
      </c>
      <c r="D18" s="4">
        <f t="shared" ca="1" si="6"/>
        <v>46193</v>
      </c>
      <c r="E18" t="str">
        <f t="shared" si="7"/>
        <v>[HR Contact Name]</v>
      </c>
      <c r="F18" s="3">
        <f t="shared" ca="1" si="8"/>
        <v>46198</v>
      </c>
      <c r="G18" t="str">
        <f t="shared" ca="1" si="9"/>
        <v>Overdue</v>
      </c>
      <c r="J18" t="s">
        <v>118</v>
      </c>
    </row>
    <row r="19" spans="1:10" x14ac:dyDescent="0.35">
      <c r="A19" s="5" t="str">
        <f t="shared" si="5"/>
        <v>Acceptance</v>
      </c>
      <c r="B19" t="s">
        <v>33</v>
      </c>
      <c r="C19">
        <v>4</v>
      </c>
      <c r="D19" s="4">
        <f t="shared" ca="1" si="6"/>
        <v>46193</v>
      </c>
      <c r="E19" t="str">
        <f t="shared" si="7"/>
        <v>[HR Contact Name]</v>
      </c>
      <c r="F19" s="3">
        <f t="shared" ca="1" si="8"/>
        <v>46198</v>
      </c>
      <c r="G19" t="str">
        <f t="shared" ca="1" si="9"/>
        <v>Overdue</v>
      </c>
      <c r="J19" t="s">
        <v>118</v>
      </c>
    </row>
    <row r="20" spans="1:10" x14ac:dyDescent="0.35">
      <c r="A20" s="5" t="str">
        <f t="shared" si="5"/>
        <v>Acceptance</v>
      </c>
      <c r="B20" t="s">
        <v>32</v>
      </c>
      <c r="C20">
        <v>4</v>
      </c>
      <c r="D20" s="4">
        <f t="shared" ca="1" si="6"/>
        <v>46193</v>
      </c>
      <c r="E20" t="str">
        <f t="shared" si="7"/>
        <v>[Manager Name]</v>
      </c>
      <c r="F20" s="3">
        <f t="shared" ca="1" si="8"/>
        <v>46198</v>
      </c>
      <c r="G20" t="str">
        <f t="shared" ca="1" si="9"/>
        <v>Overdue</v>
      </c>
      <c r="J20" t="s">
        <v>103</v>
      </c>
    </row>
    <row r="21" spans="1:10" x14ac:dyDescent="0.35">
      <c r="A21" s="5" t="str">
        <f t="shared" si="5"/>
        <v>Acceptance</v>
      </c>
      <c r="B21" t="s">
        <v>37</v>
      </c>
      <c r="C21">
        <v>4</v>
      </c>
      <c r="D21" s="4">
        <f t="shared" ca="1" si="6"/>
        <v>46193</v>
      </c>
      <c r="E21" t="str">
        <f t="shared" si="7"/>
        <v>[Manager Name]</v>
      </c>
      <c r="F21" s="3">
        <f t="shared" ca="1" si="8"/>
        <v>46198</v>
      </c>
      <c r="G21" t="str">
        <f t="shared" ca="1" si="9"/>
        <v>Overdue</v>
      </c>
      <c r="J21" t="s">
        <v>103</v>
      </c>
    </row>
    <row r="22" spans="1:10" x14ac:dyDescent="0.35">
      <c r="A22" s="5" t="str">
        <f t="shared" si="5"/>
        <v>Acceptance</v>
      </c>
      <c r="B22" t="s">
        <v>40</v>
      </c>
      <c r="C22">
        <v>2</v>
      </c>
      <c r="D22" s="4">
        <f t="shared" ca="1" si="6"/>
        <v>46193</v>
      </c>
      <c r="E22" t="str">
        <f t="shared" si="7"/>
        <v>[Manager Name]</v>
      </c>
      <c r="F22" s="3">
        <f t="shared" ca="1" si="8"/>
        <v>46196</v>
      </c>
      <c r="G22" t="str">
        <f t="shared" ca="1" si="9"/>
        <v>Overdue</v>
      </c>
      <c r="J22" t="s">
        <v>103</v>
      </c>
    </row>
    <row r="23" spans="1:10" x14ac:dyDescent="0.35">
      <c r="A23" s="2" t="s">
        <v>25</v>
      </c>
      <c r="B23" s="2"/>
      <c r="C23" s="2"/>
      <c r="D23" s="2"/>
      <c r="E23" s="2"/>
      <c r="F23" s="13">
        <f ca="1">MAX(F24:F92)</f>
        <v>46236</v>
      </c>
      <c r="G23" s="2" t="str">
        <f ca="1">IF(COUNTIF(G24:G92,"Overdue")&gt;0,"Overdue","On track")</f>
        <v>Overdue</v>
      </c>
      <c r="H23" s="2"/>
      <c r="I23" s="2"/>
    </row>
    <row r="24" spans="1:10" x14ac:dyDescent="0.35">
      <c r="A24" s="5" t="str">
        <f t="shared" ref="A24:A57" si="10">A23</f>
        <v>Preparation for start of new hire</v>
      </c>
      <c r="B24" t="s">
        <v>63</v>
      </c>
      <c r="C24">
        <v>1</v>
      </c>
      <c r="D24" s="4">
        <f ca="1">ActualAcceptance</f>
        <v>46193</v>
      </c>
      <c r="E24" t="str">
        <f t="shared" ref="E24:E55" si="11">IF($J24="HR",HRContact,IF($J24="IT",ITContact,IF($J24="Buddy",BuddyName,Manager)))</f>
        <v>[Manager Name]</v>
      </c>
      <c r="F24" s="3">
        <f t="shared" ref="F24:F55" ca="1" si="12">WORKDAY(D24,C24)</f>
        <v>46195</v>
      </c>
      <c r="G24" t="str">
        <f t="shared" ref="G24:G55" ca="1" si="13">IF(H24="Yes","Completed",IF(TODAY()&gt;F24,"Overdue","On track"))</f>
        <v>Overdue</v>
      </c>
      <c r="J24" t="s">
        <v>103</v>
      </c>
    </row>
    <row r="25" spans="1:10" x14ac:dyDescent="0.35">
      <c r="A25" s="5" t="str">
        <f t="shared" si="10"/>
        <v>Preparation for start of new hire</v>
      </c>
      <c r="B25" t="s">
        <v>61</v>
      </c>
      <c r="C25">
        <v>0</v>
      </c>
      <c r="D25" s="4">
        <f ca="1">ActualAcceptance</f>
        <v>46193</v>
      </c>
      <c r="E25" t="str">
        <f t="shared" si="11"/>
        <v>[Manager Name]</v>
      </c>
      <c r="F25" s="3">
        <f t="shared" ca="1" si="12"/>
        <v>46193</v>
      </c>
      <c r="G25" t="str">
        <f t="shared" ca="1" si="13"/>
        <v>Overdue</v>
      </c>
      <c r="J25" t="s">
        <v>103</v>
      </c>
    </row>
    <row r="26" spans="1:10" x14ac:dyDescent="0.35">
      <c r="A26" s="5" t="str">
        <f t="shared" si="10"/>
        <v>Preparation for start of new hire</v>
      </c>
      <c r="B26" t="s">
        <v>62</v>
      </c>
      <c r="C26">
        <v>1</v>
      </c>
      <c r="D26" s="4">
        <f ca="1">ActualAcceptance</f>
        <v>46193</v>
      </c>
      <c r="E26" t="str">
        <f t="shared" si="11"/>
        <v>[Manager Name]</v>
      </c>
      <c r="F26" s="3">
        <f t="shared" ca="1" si="12"/>
        <v>46195</v>
      </c>
      <c r="G26" t="str">
        <f t="shared" ca="1" si="13"/>
        <v>Overdue</v>
      </c>
      <c r="J26" t="s">
        <v>103</v>
      </c>
    </row>
    <row r="27" spans="1:10" x14ac:dyDescent="0.35">
      <c r="A27" s="5" t="str">
        <f t="shared" si="10"/>
        <v>Preparation for start of new hire</v>
      </c>
      <c r="B27" t="s">
        <v>86</v>
      </c>
      <c r="C27">
        <v>2</v>
      </c>
      <c r="D27" s="4">
        <f ca="1">ActualAcceptance</f>
        <v>46193</v>
      </c>
      <c r="E27" t="str">
        <f t="shared" si="11"/>
        <v>[Manager Name]</v>
      </c>
      <c r="F27" s="3">
        <f t="shared" ca="1" si="12"/>
        <v>46196</v>
      </c>
      <c r="G27" t="str">
        <f t="shared" ca="1" si="13"/>
        <v>Overdue</v>
      </c>
      <c r="J27" t="s">
        <v>103</v>
      </c>
    </row>
    <row r="28" spans="1:10" x14ac:dyDescent="0.35">
      <c r="A28" s="5" t="str">
        <f t="shared" si="10"/>
        <v>Preparation for start of new hire</v>
      </c>
      <c r="B28" t="s">
        <v>119</v>
      </c>
      <c r="C28">
        <v>-10</v>
      </c>
      <c r="D28" s="4">
        <f ca="1">StartDAte</f>
        <v>46236</v>
      </c>
      <c r="E28" t="str">
        <f t="shared" si="11"/>
        <v>[Manager Name]</v>
      </c>
      <c r="F28" s="3">
        <f t="shared" ca="1" si="12"/>
        <v>46223</v>
      </c>
      <c r="G28" t="str">
        <f t="shared" ca="1" si="13"/>
        <v>On track</v>
      </c>
      <c r="J28" t="s">
        <v>103</v>
      </c>
    </row>
    <row r="29" spans="1:10" x14ac:dyDescent="0.35">
      <c r="A29" s="5" t="str">
        <f t="shared" si="10"/>
        <v>Preparation for start of new hire</v>
      </c>
      <c r="B29" t="s">
        <v>120</v>
      </c>
      <c r="C29">
        <v>-5</v>
      </c>
      <c r="D29" s="4">
        <f ca="1">StartDAte</f>
        <v>46236</v>
      </c>
      <c r="E29" t="str">
        <f t="shared" si="11"/>
        <v>[Manager Name]</v>
      </c>
      <c r="F29" s="3">
        <f t="shared" ca="1" si="12"/>
        <v>46230</v>
      </c>
      <c r="G29" t="str">
        <f t="shared" ca="1" si="13"/>
        <v>On track</v>
      </c>
      <c r="J29" t="s">
        <v>103</v>
      </c>
    </row>
    <row r="30" spans="1:10" x14ac:dyDescent="0.35">
      <c r="A30" s="5" t="str">
        <f t="shared" si="10"/>
        <v>Preparation for start of new hire</v>
      </c>
      <c r="B30" t="s">
        <v>78</v>
      </c>
      <c r="C30">
        <v>3</v>
      </c>
      <c r="D30" s="4">
        <f t="shared" ref="D30:D42" ca="1" si="14">ActualAcceptance</f>
        <v>46193</v>
      </c>
      <c r="E30" t="str">
        <f t="shared" si="11"/>
        <v>[Manager Name]</v>
      </c>
      <c r="F30" s="3">
        <f t="shared" ca="1" si="12"/>
        <v>46197</v>
      </c>
      <c r="G30" t="str">
        <f t="shared" ca="1" si="13"/>
        <v>Overdue</v>
      </c>
      <c r="J30" t="s">
        <v>103</v>
      </c>
    </row>
    <row r="31" spans="1:10" x14ac:dyDescent="0.35">
      <c r="A31" s="5" t="str">
        <f t="shared" si="10"/>
        <v>Preparation for start of new hire</v>
      </c>
      <c r="B31" t="s">
        <v>87</v>
      </c>
      <c r="C31">
        <v>0</v>
      </c>
      <c r="D31" s="4">
        <f t="shared" ca="1" si="14"/>
        <v>46193</v>
      </c>
      <c r="E31" t="str">
        <f t="shared" si="11"/>
        <v>[Manager Name]</v>
      </c>
      <c r="F31" s="3">
        <f t="shared" ca="1" si="12"/>
        <v>46193</v>
      </c>
      <c r="G31" t="str">
        <f t="shared" ca="1" si="13"/>
        <v>Overdue</v>
      </c>
      <c r="J31" t="s">
        <v>103</v>
      </c>
    </row>
    <row r="32" spans="1:10" x14ac:dyDescent="0.35">
      <c r="A32" s="5" t="str">
        <f t="shared" si="10"/>
        <v>Preparation for start of new hire</v>
      </c>
      <c r="B32" s="78" t="s">
        <v>308</v>
      </c>
      <c r="C32">
        <v>0</v>
      </c>
      <c r="D32" s="4">
        <f t="shared" ca="1" si="14"/>
        <v>46193</v>
      </c>
      <c r="E32" t="str">
        <f t="shared" si="11"/>
        <v>[Manager Name]</v>
      </c>
      <c r="F32" s="3">
        <f t="shared" ca="1" si="12"/>
        <v>46193</v>
      </c>
      <c r="G32" t="str">
        <f t="shared" ca="1" si="13"/>
        <v>Overdue</v>
      </c>
      <c r="J32" t="s">
        <v>103</v>
      </c>
    </row>
    <row r="33" spans="1:10" x14ac:dyDescent="0.35">
      <c r="A33" s="5" t="str">
        <f t="shared" si="10"/>
        <v>Preparation for start of new hire</v>
      </c>
      <c r="B33" s="78" t="s">
        <v>89</v>
      </c>
      <c r="C33">
        <v>0</v>
      </c>
      <c r="D33" s="4">
        <f t="shared" ca="1" si="14"/>
        <v>46193</v>
      </c>
      <c r="E33" t="str">
        <f t="shared" si="11"/>
        <v>[Manager Name]</v>
      </c>
      <c r="F33" s="3">
        <f t="shared" ca="1" si="12"/>
        <v>46193</v>
      </c>
      <c r="G33" t="str">
        <f t="shared" ca="1" si="13"/>
        <v>Overdue</v>
      </c>
      <c r="J33" t="s">
        <v>103</v>
      </c>
    </row>
    <row r="34" spans="1:10" x14ac:dyDescent="0.35">
      <c r="A34" s="5" t="str">
        <f t="shared" si="10"/>
        <v>Preparation for start of new hire</v>
      </c>
      <c r="B34" s="78" t="s">
        <v>42</v>
      </c>
      <c r="C34">
        <v>0</v>
      </c>
      <c r="D34" s="4">
        <f t="shared" ca="1" si="14"/>
        <v>46193</v>
      </c>
      <c r="E34" t="str">
        <f t="shared" si="11"/>
        <v>[Manager Name]</v>
      </c>
      <c r="F34" s="3">
        <f t="shared" ca="1" si="12"/>
        <v>46193</v>
      </c>
      <c r="G34" t="str">
        <f t="shared" ca="1" si="13"/>
        <v>Overdue</v>
      </c>
      <c r="J34" t="s">
        <v>103</v>
      </c>
    </row>
    <row r="35" spans="1:10" x14ac:dyDescent="0.35">
      <c r="A35" s="5" t="str">
        <f t="shared" si="10"/>
        <v>Preparation for start of new hire</v>
      </c>
      <c r="B35" t="s">
        <v>58</v>
      </c>
      <c r="C35">
        <v>0</v>
      </c>
      <c r="D35" s="4">
        <f t="shared" ca="1" si="14"/>
        <v>46193</v>
      </c>
      <c r="E35" t="str">
        <f t="shared" si="11"/>
        <v>[Manager Name]</v>
      </c>
      <c r="F35" s="3">
        <f t="shared" ca="1" si="12"/>
        <v>46193</v>
      </c>
      <c r="G35" t="str">
        <f t="shared" ca="1" si="13"/>
        <v>Overdue</v>
      </c>
      <c r="J35" t="s">
        <v>103</v>
      </c>
    </row>
    <row r="36" spans="1:10" x14ac:dyDescent="0.35">
      <c r="A36" s="5" t="str">
        <f t="shared" si="10"/>
        <v>Preparation for start of new hire</v>
      </c>
      <c r="B36" t="s">
        <v>79</v>
      </c>
      <c r="C36">
        <v>0</v>
      </c>
      <c r="D36" s="4">
        <f t="shared" ca="1" si="14"/>
        <v>46193</v>
      </c>
      <c r="E36" t="str">
        <f t="shared" si="11"/>
        <v>[Manager Name]</v>
      </c>
      <c r="F36" s="3">
        <f t="shared" ca="1" si="12"/>
        <v>46193</v>
      </c>
      <c r="G36" t="str">
        <f t="shared" ca="1" si="13"/>
        <v>Overdue</v>
      </c>
      <c r="J36" t="s">
        <v>103</v>
      </c>
    </row>
    <row r="37" spans="1:10" x14ac:dyDescent="0.35">
      <c r="A37" s="5" t="str">
        <f t="shared" si="10"/>
        <v>Preparation for start of new hire</v>
      </c>
      <c r="B37" t="s">
        <v>56</v>
      </c>
      <c r="C37">
        <v>3</v>
      </c>
      <c r="D37" s="4">
        <f t="shared" ca="1" si="14"/>
        <v>46193</v>
      </c>
      <c r="E37" t="str">
        <f t="shared" si="11"/>
        <v>[Manager Name]</v>
      </c>
      <c r="F37" s="3">
        <f t="shared" ca="1" si="12"/>
        <v>46197</v>
      </c>
      <c r="G37" t="str">
        <f t="shared" ca="1" si="13"/>
        <v>Overdue</v>
      </c>
      <c r="J37" t="s">
        <v>103</v>
      </c>
    </row>
    <row r="38" spans="1:10" x14ac:dyDescent="0.35">
      <c r="A38" s="5" t="str">
        <f t="shared" si="10"/>
        <v>Preparation for start of new hire</v>
      </c>
      <c r="B38" t="s">
        <v>65</v>
      </c>
      <c r="C38">
        <v>3</v>
      </c>
      <c r="D38" s="4">
        <f t="shared" ca="1" si="14"/>
        <v>46193</v>
      </c>
      <c r="E38" t="str">
        <f t="shared" si="11"/>
        <v>[IT Contact Name]</v>
      </c>
      <c r="F38" s="3">
        <f t="shared" ca="1" si="12"/>
        <v>46197</v>
      </c>
      <c r="G38" t="str">
        <f t="shared" ca="1" si="13"/>
        <v>Overdue</v>
      </c>
      <c r="J38" t="s">
        <v>121</v>
      </c>
    </row>
    <row r="39" spans="1:10" x14ac:dyDescent="0.35">
      <c r="A39" s="5" t="str">
        <f t="shared" si="10"/>
        <v>Preparation for start of new hire</v>
      </c>
      <c r="B39" t="s">
        <v>80</v>
      </c>
      <c r="C39">
        <v>3</v>
      </c>
      <c r="D39" s="4">
        <f t="shared" ca="1" si="14"/>
        <v>46193</v>
      </c>
      <c r="E39" t="str">
        <f t="shared" si="11"/>
        <v>[IT Contact Name]</v>
      </c>
      <c r="F39" s="3">
        <f t="shared" ca="1" si="12"/>
        <v>46197</v>
      </c>
      <c r="G39" t="str">
        <f t="shared" ca="1" si="13"/>
        <v>Overdue</v>
      </c>
      <c r="J39" t="s">
        <v>121</v>
      </c>
    </row>
    <row r="40" spans="1:10" x14ac:dyDescent="0.35">
      <c r="A40" s="5" t="str">
        <f t="shared" si="10"/>
        <v>Preparation for start of new hire</v>
      </c>
      <c r="B40" t="s">
        <v>49</v>
      </c>
      <c r="C40">
        <v>3</v>
      </c>
      <c r="D40" s="4">
        <f t="shared" ca="1" si="14"/>
        <v>46193</v>
      </c>
      <c r="E40" t="str">
        <f t="shared" si="11"/>
        <v>[IT Contact Name]</v>
      </c>
      <c r="F40" s="3">
        <f t="shared" ca="1" si="12"/>
        <v>46197</v>
      </c>
      <c r="G40" t="str">
        <f t="shared" ca="1" si="13"/>
        <v>Overdue</v>
      </c>
      <c r="J40" t="s">
        <v>121</v>
      </c>
    </row>
    <row r="41" spans="1:10" x14ac:dyDescent="0.35">
      <c r="A41" s="5" t="str">
        <f t="shared" si="10"/>
        <v>Preparation for start of new hire</v>
      </c>
      <c r="B41" t="s">
        <v>67</v>
      </c>
      <c r="C41">
        <v>3</v>
      </c>
      <c r="D41" s="4">
        <f t="shared" ca="1" si="14"/>
        <v>46193</v>
      </c>
      <c r="E41" t="str">
        <f t="shared" si="11"/>
        <v>[Manager Name]</v>
      </c>
      <c r="F41" s="3">
        <f t="shared" ca="1" si="12"/>
        <v>46197</v>
      </c>
      <c r="G41" t="str">
        <f t="shared" ca="1" si="13"/>
        <v>Overdue</v>
      </c>
      <c r="J41" t="s">
        <v>103</v>
      </c>
    </row>
    <row r="42" spans="1:10" x14ac:dyDescent="0.35">
      <c r="A42" s="5" t="str">
        <f t="shared" si="10"/>
        <v>Preparation for start of new hire</v>
      </c>
      <c r="B42" t="s">
        <v>59</v>
      </c>
      <c r="C42">
        <v>3</v>
      </c>
      <c r="D42" s="4">
        <f t="shared" ca="1" si="14"/>
        <v>46193</v>
      </c>
      <c r="E42" t="str">
        <f t="shared" si="11"/>
        <v>[Manager Name]</v>
      </c>
      <c r="F42" s="3">
        <f t="shared" ca="1" si="12"/>
        <v>46197</v>
      </c>
      <c r="G42" t="str">
        <f t="shared" ca="1" si="13"/>
        <v>Overdue</v>
      </c>
      <c r="J42" t="s">
        <v>103</v>
      </c>
    </row>
    <row r="43" spans="1:10" x14ac:dyDescent="0.35">
      <c r="A43" s="5" t="str">
        <f t="shared" si="10"/>
        <v>Preparation for start of new hire</v>
      </c>
      <c r="B43" t="s">
        <v>122</v>
      </c>
      <c r="C43">
        <v>-7</v>
      </c>
      <c r="D43" s="4">
        <f t="shared" ref="D43:D49" ca="1" si="15">StartDAte</f>
        <v>46236</v>
      </c>
      <c r="E43" t="str">
        <f t="shared" si="11"/>
        <v>[Manager Name]</v>
      </c>
      <c r="F43" s="3">
        <f t="shared" ca="1" si="12"/>
        <v>46226</v>
      </c>
      <c r="G43" t="str">
        <f t="shared" ca="1" si="13"/>
        <v>On track</v>
      </c>
      <c r="J43" t="s">
        <v>103</v>
      </c>
    </row>
    <row r="44" spans="1:10" x14ac:dyDescent="0.35">
      <c r="A44" s="5" t="str">
        <f t="shared" si="10"/>
        <v>Preparation for start of new hire</v>
      </c>
      <c r="B44" t="s">
        <v>123</v>
      </c>
      <c r="C44">
        <v>-7</v>
      </c>
      <c r="D44" s="4">
        <f t="shared" ca="1" si="15"/>
        <v>46236</v>
      </c>
      <c r="E44" t="str">
        <f t="shared" si="11"/>
        <v>[Manager Name]</v>
      </c>
      <c r="F44" s="3">
        <f t="shared" ca="1" si="12"/>
        <v>46226</v>
      </c>
      <c r="G44" t="str">
        <f t="shared" ca="1" si="13"/>
        <v>On track</v>
      </c>
      <c r="J44" t="s">
        <v>103</v>
      </c>
    </row>
    <row r="45" spans="1:10" x14ac:dyDescent="0.35">
      <c r="A45" s="5" t="str">
        <f t="shared" si="10"/>
        <v>Preparation for start of new hire</v>
      </c>
      <c r="B45" t="s">
        <v>124</v>
      </c>
      <c r="C45">
        <v>-3</v>
      </c>
      <c r="D45" s="4">
        <f t="shared" ca="1" si="15"/>
        <v>46236</v>
      </c>
      <c r="E45" t="str">
        <f t="shared" si="11"/>
        <v>[Manager Name]</v>
      </c>
      <c r="F45" s="3">
        <f t="shared" ca="1" si="12"/>
        <v>46232</v>
      </c>
      <c r="G45" t="str">
        <f t="shared" ca="1" si="13"/>
        <v>On track</v>
      </c>
      <c r="J45" t="s">
        <v>103</v>
      </c>
    </row>
    <row r="46" spans="1:10" x14ac:dyDescent="0.35">
      <c r="A46" s="5" t="str">
        <f t="shared" si="10"/>
        <v>Preparation for start of new hire</v>
      </c>
      <c r="B46" t="s">
        <v>125</v>
      </c>
      <c r="C46">
        <v>-3</v>
      </c>
      <c r="D46" s="4">
        <f t="shared" ca="1" si="15"/>
        <v>46236</v>
      </c>
      <c r="E46" t="str">
        <f t="shared" si="11"/>
        <v>[Buddy Name]</v>
      </c>
      <c r="F46" s="3">
        <f t="shared" ca="1" si="12"/>
        <v>46232</v>
      </c>
      <c r="G46" t="str">
        <f t="shared" ca="1" si="13"/>
        <v>On track</v>
      </c>
      <c r="J46" t="s">
        <v>101</v>
      </c>
    </row>
    <row r="47" spans="1:10" x14ac:dyDescent="0.35">
      <c r="A47" s="5" t="str">
        <f t="shared" si="10"/>
        <v>Preparation for start of new hire</v>
      </c>
      <c r="B47" t="s">
        <v>126</v>
      </c>
      <c r="C47">
        <v>-3</v>
      </c>
      <c r="D47" s="4">
        <f t="shared" ca="1" si="15"/>
        <v>46236</v>
      </c>
      <c r="E47" t="str">
        <f t="shared" si="11"/>
        <v>[Manager Name]</v>
      </c>
      <c r="F47" s="3">
        <f t="shared" ca="1" si="12"/>
        <v>46232</v>
      </c>
      <c r="G47" t="str">
        <f t="shared" ca="1" si="13"/>
        <v>On track</v>
      </c>
      <c r="J47" t="s">
        <v>103</v>
      </c>
    </row>
    <row r="48" spans="1:10" x14ac:dyDescent="0.35">
      <c r="A48" s="5" t="str">
        <f t="shared" si="10"/>
        <v>Preparation for start of new hire</v>
      </c>
      <c r="B48" t="s">
        <v>127</v>
      </c>
      <c r="C48">
        <v>-2</v>
      </c>
      <c r="D48" s="4">
        <f t="shared" ca="1" si="15"/>
        <v>46236</v>
      </c>
      <c r="E48" t="str">
        <f t="shared" si="11"/>
        <v>[Manager Name]</v>
      </c>
      <c r="F48" s="3">
        <f t="shared" ca="1" si="12"/>
        <v>46233</v>
      </c>
      <c r="G48" t="str">
        <f t="shared" ca="1" si="13"/>
        <v>On track</v>
      </c>
      <c r="J48" t="s">
        <v>103</v>
      </c>
    </row>
    <row r="49" spans="1:10" x14ac:dyDescent="0.35">
      <c r="A49" s="5" t="str">
        <f t="shared" si="10"/>
        <v>Preparation for start of new hire</v>
      </c>
      <c r="B49" t="s">
        <v>128</v>
      </c>
      <c r="C49">
        <v>-1</v>
      </c>
      <c r="D49" s="4">
        <f t="shared" ca="1" si="15"/>
        <v>46236</v>
      </c>
      <c r="E49" t="str">
        <f t="shared" si="11"/>
        <v>[Manager Name]</v>
      </c>
      <c r="F49" s="3">
        <f t="shared" ca="1" si="12"/>
        <v>46234</v>
      </c>
      <c r="G49" t="str">
        <f t="shared" ca="1" si="13"/>
        <v>On track</v>
      </c>
      <c r="J49" t="s">
        <v>103</v>
      </c>
    </row>
    <row r="50" spans="1:10" x14ac:dyDescent="0.35">
      <c r="A50" s="5" t="str">
        <f t="shared" si="10"/>
        <v>Preparation for start of new hire</v>
      </c>
      <c r="B50" t="s">
        <v>55</v>
      </c>
      <c r="C50">
        <v>2</v>
      </c>
      <c r="D50" s="4">
        <f ca="1">ActualAcceptance</f>
        <v>46193</v>
      </c>
      <c r="E50" t="str">
        <f t="shared" si="11"/>
        <v>[Manager Name]</v>
      </c>
      <c r="F50" s="3">
        <f t="shared" ca="1" si="12"/>
        <v>46196</v>
      </c>
      <c r="G50" t="str">
        <f t="shared" ca="1" si="13"/>
        <v>Overdue</v>
      </c>
      <c r="J50" t="s">
        <v>103</v>
      </c>
    </row>
    <row r="51" spans="1:10" x14ac:dyDescent="0.35">
      <c r="A51" s="5" t="str">
        <f t="shared" si="10"/>
        <v>Preparation for start of new hire</v>
      </c>
      <c r="B51" t="s">
        <v>71</v>
      </c>
      <c r="C51">
        <v>3</v>
      </c>
      <c r="D51" s="4">
        <f ca="1">ActualAcceptance</f>
        <v>46193</v>
      </c>
      <c r="E51" t="str">
        <f t="shared" si="11"/>
        <v>[Manager Name]</v>
      </c>
      <c r="F51" s="3">
        <f t="shared" ca="1" si="12"/>
        <v>46197</v>
      </c>
      <c r="G51" t="str">
        <f t="shared" ca="1" si="13"/>
        <v>Overdue</v>
      </c>
      <c r="J51" t="s">
        <v>103</v>
      </c>
    </row>
    <row r="52" spans="1:10" x14ac:dyDescent="0.35">
      <c r="A52" s="5" t="str">
        <f t="shared" si="10"/>
        <v>Preparation for start of new hire</v>
      </c>
      <c r="B52" t="s">
        <v>129</v>
      </c>
      <c r="C52">
        <v>0</v>
      </c>
      <c r="D52" s="4">
        <f ca="1">StartDAte</f>
        <v>46236</v>
      </c>
      <c r="E52" t="str">
        <f t="shared" si="11"/>
        <v>[IT Contact Name]</v>
      </c>
      <c r="F52" s="3">
        <f t="shared" ca="1" si="12"/>
        <v>46236</v>
      </c>
      <c r="G52" t="str">
        <f t="shared" ca="1" si="13"/>
        <v>On track</v>
      </c>
      <c r="J52" t="s">
        <v>121</v>
      </c>
    </row>
    <row r="53" spans="1:10" x14ac:dyDescent="0.35">
      <c r="A53" s="5" t="str">
        <f t="shared" si="10"/>
        <v>Preparation for start of new hire</v>
      </c>
      <c r="B53" t="s">
        <v>130</v>
      </c>
      <c r="C53">
        <v>-3</v>
      </c>
      <c r="D53" s="4">
        <f ca="1">StartDAte</f>
        <v>46236</v>
      </c>
      <c r="E53" t="str">
        <f t="shared" si="11"/>
        <v>[IT Contact Name]</v>
      </c>
      <c r="F53" s="3">
        <f t="shared" ca="1" si="12"/>
        <v>46232</v>
      </c>
      <c r="G53" t="str">
        <f t="shared" ca="1" si="13"/>
        <v>On track</v>
      </c>
      <c r="J53" t="s">
        <v>121</v>
      </c>
    </row>
    <row r="54" spans="1:10" x14ac:dyDescent="0.35">
      <c r="A54" s="5" t="str">
        <f t="shared" si="10"/>
        <v>Preparation for start of new hire</v>
      </c>
      <c r="B54" t="s">
        <v>51</v>
      </c>
      <c r="C54">
        <v>4</v>
      </c>
      <c r="D54" s="4">
        <f ca="1">ActualAcceptance</f>
        <v>46193</v>
      </c>
      <c r="E54" t="str">
        <f t="shared" si="11"/>
        <v>[Manager Name]</v>
      </c>
      <c r="F54" s="3">
        <f t="shared" ca="1" si="12"/>
        <v>46198</v>
      </c>
      <c r="G54" t="str">
        <f t="shared" ca="1" si="13"/>
        <v>Overdue</v>
      </c>
      <c r="J54" t="s">
        <v>103</v>
      </c>
    </row>
    <row r="55" spans="1:10" x14ac:dyDescent="0.35">
      <c r="A55" s="5" t="str">
        <f t="shared" si="10"/>
        <v>Preparation for start of new hire</v>
      </c>
      <c r="B55" t="s">
        <v>131</v>
      </c>
      <c r="C55">
        <v>-1</v>
      </c>
      <c r="D55">
        <f ca="1">StartDAte</f>
        <v>46236</v>
      </c>
      <c r="E55" t="str">
        <f t="shared" si="11"/>
        <v>[Manager Name]</v>
      </c>
      <c r="F55" s="3">
        <f t="shared" ca="1" si="12"/>
        <v>46234</v>
      </c>
      <c r="G55" t="str">
        <f t="shared" ca="1" si="13"/>
        <v>On track</v>
      </c>
      <c r="J55" t="s">
        <v>103</v>
      </c>
    </row>
    <row r="56" spans="1:10" x14ac:dyDescent="0.35">
      <c r="A56" s="5" t="str">
        <f t="shared" si="10"/>
        <v>Preparation for start of new hire</v>
      </c>
      <c r="B56" t="s">
        <v>54</v>
      </c>
      <c r="C56">
        <v>4</v>
      </c>
      <c r="D56" s="4">
        <f t="shared" ref="D56:D63" ca="1" si="16">ActualAcceptance</f>
        <v>46193</v>
      </c>
      <c r="E56" t="str">
        <f t="shared" ref="E56:E92" si="17">IF($J56="HR",HRContact,IF($J56="IT",ITContact,IF($J56="Buddy",BuddyName,Manager)))</f>
        <v>[Manager Name]</v>
      </c>
      <c r="F56" s="3">
        <f t="shared" ref="F56:F92" ca="1" si="18">WORKDAY(D56,C56)</f>
        <v>46198</v>
      </c>
      <c r="G56" t="str">
        <f t="shared" ref="G56:G87" ca="1" si="19">IF(H56="Yes","Completed",IF(TODAY()&gt;F56,"Overdue","On track"))</f>
        <v>Overdue</v>
      </c>
      <c r="J56" t="s">
        <v>103</v>
      </c>
    </row>
    <row r="57" spans="1:10" x14ac:dyDescent="0.35">
      <c r="A57" s="5" t="str">
        <f t="shared" si="10"/>
        <v>Preparation for start of new hire</v>
      </c>
      <c r="B57" t="s">
        <v>81</v>
      </c>
      <c r="C57">
        <v>0</v>
      </c>
      <c r="D57" s="4">
        <f t="shared" ca="1" si="16"/>
        <v>46193</v>
      </c>
      <c r="E57" t="str">
        <f t="shared" si="17"/>
        <v>[Manager Name]</v>
      </c>
      <c r="F57" s="3">
        <f t="shared" ca="1" si="18"/>
        <v>46193</v>
      </c>
      <c r="G57" t="str">
        <f t="shared" ca="1" si="19"/>
        <v>Overdue</v>
      </c>
      <c r="J57" t="s">
        <v>103</v>
      </c>
    </row>
    <row r="58" spans="1:10" x14ac:dyDescent="0.35">
      <c r="A58" s="5" t="s">
        <v>25</v>
      </c>
      <c r="B58" t="s">
        <v>82</v>
      </c>
      <c r="C58">
        <v>0</v>
      </c>
      <c r="D58" s="4">
        <f t="shared" ca="1" si="16"/>
        <v>46193</v>
      </c>
      <c r="E58" t="str">
        <f t="shared" si="17"/>
        <v>[Manager Name]</v>
      </c>
      <c r="F58" s="3">
        <f t="shared" ca="1" si="18"/>
        <v>46193</v>
      </c>
      <c r="G58" t="str">
        <f t="shared" ca="1" si="19"/>
        <v>Overdue</v>
      </c>
      <c r="J58" t="s">
        <v>103</v>
      </c>
    </row>
    <row r="59" spans="1:10" x14ac:dyDescent="0.35">
      <c r="A59" s="5" t="s">
        <v>25</v>
      </c>
      <c r="B59" t="s">
        <v>66</v>
      </c>
      <c r="C59">
        <v>3</v>
      </c>
      <c r="D59" s="4">
        <f t="shared" ca="1" si="16"/>
        <v>46193</v>
      </c>
      <c r="E59" t="str">
        <f t="shared" si="17"/>
        <v>[IT Contact Name]</v>
      </c>
      <c r="F59" s="3">
        <f t="shared" ca="1" si="18"/>
        <v>46197</v>
      </c>
      <c r="G59" t="str">
        <f t="shared" ca="1" si="19"/>
        <v>Overdue</v>
      </c>
      <c r="J59" t="s">
        <v>121</v>
      </c>
    </row>
    <row r="60" spans="1:10" x14ac:dyDescent="0.35">
      <c r="A60" s="5" t="s">
        <v>25</v>
      </c>
      <c r="B60" t="s">
        <v>64</v>
      </c>
      <c r="C60">
        <v>3</v>
      </c>
      <c r="D60" s="4">
        <f t="shared" ca="1" si="16"/>
        <v>46193</v>
      </c>
      <c r="E60" t="str">
        <f t="shared" si="17"/>
        <v>[Manager Name]</v>
      </c>
      <c r="F60" s="3">
        <f t="shared" ca="1" si="18"/>
        <v>46197</v>
      </c>
      <c r="G60" t="str">
        <f t="shared" ca="1" si="19"/>
        <v>Overdue</v>
      </c>
      <c r="J60" t="s">
        <v>103</v>
      </c>
    </row>
    <row r="61" spans="1:10" x14ac:dyDescent="0.35">
      <c r="A61" s="5" t="s">
        <v>25</v>
      </c>
      <c r="B61" t="s">
        <v>52</v>
      </c>
      <c r="C61">
        <v>4</v>
      </c>
      <c r="D61" s="4">
        <f t="shared" ca="1" si="16"/>
        <v>46193</v>
      </c>
      <c r="E61" t="str">
        <f t="shared" si="17"/>
        <v>[Manager Name]</v>
      </c>
      <c r="F61" s="3">
        <f t="shared" ca="1" si="18"/>
        <v>46198</v>
      </c>
      <c r="G61" t="str">
        <f t="shared" ca="1" si="19"/>
        <v>Overdue</v>
      </c>
      <c r="J61" t="s">
        <v>103</v>
      </c>
    </row>
    <row r="62" spans="1:10" x14ac:dyDescent="0.35">
      <c r="A62" s="5" t="s">
        <v>25</v>
      </c>
      <c r="B62" t="s">
        <v>57</v>
      </c>
      <c r="C62">
        <v>4</v>
      </c>
      <c r="D62" s="4">
        <f t="shared" ca="1" si="16"/>
        <v>46193</v>
      </c>
      <c r="E62" t="str">
        <f t="shared" si="17"/>
        <v>[Manager Name]</v>
      </c>
      <c r="F62" s="3">
        <f t="shared" ca="1" si="18"/>
        <v>46198</v>
      </c>
      <c r="G62" t="str">
        <f t="shared" ca="1" si="19"/>
        <v>Overdue</v>
      </c>
      <c r="J62" t="s">
        <v>103</v>
      </c>
    </row>
    <row r="63" spans="1:10" x14ac:dyDescent="0.35">
      <c r="A63" s="5" t="s">
        <v>25</v>
      </c>
      <c r="B63" t="s">
        <v>76</v>
      </c>
      <c r="C63">
        <v>5</v>
      </c>
      <c r="D63" s="4">
        <f t="shared" ca="1" si="16"/>
        <v>46193</v>
      </c>
      <c r="E63" t="str">
        <f t="shared" si="17"/>
        <v>[Manager Name]</v>
      </c>
      <c r="F63" s="3">
        <f t="shared" ca="1" si="18"/>
        <v>46199</v>
      </c>
      <c r="G63" t="str">
        <f t="shared" ca="1" si="19"/>
        <v>Overdue</v>
      </c>
      <c r="J63" t="s">
        <v>103</v>
      </c>
    </row>
    <row r="64" spans="1:10" x14ac:dyDescent="0.35">
      <c r="A64" s="5" t="s">
        <v>25</v>
      </c>
      <c r="B64" t="s">
        <v>132</v>
      </c>
      <c r="C64">
        <v>-10</v>
      </c>
      <c r="D64" s="4">
        <f ca="1">StartDAte</f>
        <v>46236</v>
      </c>
      <c r="E64" t="str">
        <f t="shared" si="17"/>
        <v>[Manager Name]</v>
      </c>
      <c r="F64" s="3">
        <f t="shared" ca="1" si="18"/>
        <v>46223</v>
      </c>
      <c r="G64" t="str">
        <f t="shared" ca="1" si="19"/>
        <v>On track</v>
      </c>
      <c r="J64" t="s">
        <v>103</v>
      </c>
    </row>
    <row r="65" spans="1:10" x14ac:dyDescent="0.35">
      <c r="A65" s="5" t="s">
        <v>25</v>
      </c>
      <c r="B65" t="s">
        <v>50</v>
      </c>
      <c r="C65">
        <v>0</v>
      </c>
      <c r="D65" s="4">
        <f ca="1">ActualAcceptance</f>
        <v>46193</v>
      </c>
      <c r="E65" t="str">
        <f t="shared" si="17"/>
        <v>[HR Contact Name]</v>
      </c>
      <c r="F65" s="3">
        <f t="shared" ca="1" si="18"/>
        <v>46193</v>
      </c>
      <c r="G65" t="str">
        <f t="shared" ca="1" si="19"/>
        <v>Overdue</v>
      </c>
      <c r="J65" t="s">
        <v>118</v>
      </c>
    </row>
    <row r="66" spans="1:10" x14ac:dyDescent="0.35">
      <c r="A66" s="5" t="s">
        <v>25</v>
      </c>
      <c r="B66" t="s">
        <v>83</v>
      </c>
      <c r="C66">
        <v>4</v>
      </c>
      <c r="D66" s="4">
        <f ca="1">ActualAcceptance</f>
        <v>46193</v>
      </c>
      <c r="E66" t="str">
        <f t="shared" si="17"/>
        <v>[Manager Name]</v>
      </c>
      <c r="F66" s="3">
        <f t="shared" ca="1" si="18"/>
        <v>46198</v>
      </c>
      <c r="G66" t="str">
        <f t="shared" ca="1" si="19"/>
        <v>Overdue</v>
      </c>
      <c r="J66" t="s">
        <v>103</v>
      </c>
    </row>
    <row r="67" spans="1:10" x14ac:dyDescent="0.35">
      <c r="A67" s="5" t="s">
        <v>25</v>
      </c>
      <c r="B67" t="s">
        <v>84</v>
      </c>
      <c r="C67">
        <v>4</v>
      </c>
      <c r="D67" s="4">
        <f ca="1">ActualAcceptance</f>
        <v>46193</v>
      </c>
      <c r="E67" t="str">
        <f t="shared" si="17"/>
        <v>[Manager Name]</v>
      </c>
      <c r="F67" s="3">
        <f t="shared" ca="1" si="18"/>
        <v>46198</v>
      </c>
      <c r="G67" t="str">
        <f t="shared" ca="1" si="19"/>
        <v>Overdue</v>
      </c>
      <c r="J67" t="s">
        <v>103</v>
      </c>
    </row>
    <row r="68" spans="1:10" x14ac:dyDescent="0.35">
      <c r="A68" s="5" t="s">
        <v>25</v>
      </c>
      <c r="B68" t="s">
        <v>133</v>
      </c>
      <c r="C68">
        <v>-10</v>
      </c>
      <c r="D68" s="4">
        <f ca="1">StartDAte</f>
        <v>46236</v>
      </c>
      <c r="E68" t="str">
        <f t="shared" si="17"/>
        <v>[Manager Name]</v>
      </c>
      <c r="F68" s="3">
        <f t="shared" ca="1" si="18"/>
        <v>46223</v>
      </c>
      <c r="G68" t="str">
        <f t="shared" ca="1" si="19"/>
        <v>On track</v>
      </c>
      <c r="J68" t="s">
        <v>103</v>
      </c>
    </row>
    <row r="69" spans="1:10" x14ac:dyDescent="0.35">
      <c r="A69" s="5" t="s">
        <v>25</v>
      </c>
      <c r="B69" t="s">
        <v>134</v>
      </c>
      <c r="C69">
        <v>-9</v>
      </c>
      <c r="D69" s="4">
        <f ca="1">StartDAte</f>
        <v>46236</v>
      </c>
      <c r="E69" t="str">
        <f t="shared" si="17"/>
        <v>[Manager Name]</v>
      </c>
      <c r="F69" s="3">
        <f t="shared" ca="1" si="18"/>
        <v>46224</v>
      </c>
      <c r="G69" t="str">
        <f t="shared" ca="1" si="19"/>
        <v>On track</v>
      </c>
      <c r="J69" t="s">
        <v>103</v>
      </c>
    </row>
    <row r="70" spans="1:10" x14ac:dyDescent="0.35">
      <c r="A70" s="5" t="s">
        <v>25</v>
      </c>
      <c r="B70" t="s">
        <v>53</v>
      </c>
      <c r="C70">
        <v>0</v>
      </c>
      <c r="D70" s="4">
        <f ca="1">ActualAcceptance</f>
        <v>46193</v>
      </c>
      <c r="E70" t="str">
        <f t="shared" si="17"/>
        <v>[Manager Name]</v>
      </c>
      <c r="F70" s="3">
        <f t="shared" ca="1" si="18"/>
        <v>46193</v>
      </c>
      <c r="G70" t="str">
        <f t="shared" ca="1" si="19"/>
        <v>Overdue</v>
      </c>
      <c r="J70" t="s">
        <v>103</v>
      </c>
    </row>
    <row r="71" spans="1:10" x14ac:dyDescent="0.35">
      <c r="A71" s="5" t="s">
        <v>25</v>
      </c>
      <c r="B71" t="s">
        <v>135</v>
      </c>
      <c r="C71">
        <v>-10</v>
      </c>
      <c r="D71" s="4">
        <f t="shared" ref="D71:D79" ca="1" si="20">StartDAte</f>
        <v>46236</v>
      </c>
      <c r="E71" t="str">
        <f t="shared" si="17"/>
        <v>[Manager Name]</v>
      </c>
      <c r="F71" s="3">
        <f t="shared" ca="1" si="18"/>
        <v>46223</v>
      </c>
      <c r="G71" t="str">
        <f t="shared" ca="1" si="19"/>
        <v>On track</v>
      </c>
      <c r="J71" t="s">
        <v>103</v>
      </c>
    </row>
    <row r="72" spans="1:10" x14ac:dyDescent="0.35">
      <c r="A72" s="5" t="s">
        <v>25</v>
      </c>
      <c r="B72" t="s">
        <v>136</v>
      </c>
      <c r="C72">
        <v>-10</v>
      </c>
      <c r="D72" s="4">
        <f t="shared" ca="1" si="20"/>
        <v>46236</v>
      </c>
      <c r="E72" t="str">
        <f t="shared" si="17"/>
        <v>[Manager Name]</v>
      </c>
      <c r="F72" s="3">
        <f t="shared" ca="1" si="18"/>
        <v>46223</v>
      </c>
      <c r="G72" t="str">
        <f t="shared" ca="1" si="19"/>
        <v>On track</v>
      </c>
      <c r="J72" t="s">
        <v>103</v>
      </c>
    </row>
    <row r="73" spans="1:10" x14ac:dyDescent="0.35">
      <c r="A73" s="5" t="s">
        <v>25</v>
      </c>
      <c r="B73" t="s">
        <v>137</v>
      </c>
      <c r="C73">
        <v>-2</v>
      </c>
      <c r="D73" s="4">
        <f t="shared" ca="1" si="20"/>
        <v>46236</v>
      </c>
      <c r="E73" t="str">
        <f t="shared" si="17"/>
        <v>[IT Contact Name]</v>
      </c>
      <c r="F73" s="3">
        <f t="shared" ca="1" si="18"/>
        <v>46233</v>
      </c>
      <c r="G73" t="str">
        <f t="shared" ca="1" si="19"/>
        <v>On track</v>
      </c>
      <c r="J73" t="s">
        <v>121</v>
      </c>
    </row>
    <row r="74" spans="1:10" x14ac:dyDescent="0.35">
      <c r="A74" s="5" t="s">
        <v>25</v>
      </c>
      <c r="B74" t="s">
        <v>138</v>
      </c>
      <c r="C74">
        <v>-2</v>
      </c>
      <c r="D74" s="4">
        <f t="shared" ca="1" si="20"/>
        <v>46236</v>
      </c>
      <c r="E74" t="str">
        <f t="shared" si="17"/>
        <v>[Manager Name]</v>
      </c>
      <c r="F74" s="3">
        <f t="shared" ca="1" si="18"/>
        <v>46233</v>
      </c>
      <c r="G74" t="str">
        <f t="shared" ca="1" si="19"/>
        <v>On track</v>
      </c>
      <c r="J74" t="s">
        <v>103</v>
      </c>
    </row>
    <row r="75" spans="1:10" x14ac:dyDescent="0.35">
      <c r="A75" s="5" t="s">
        <v>25</v>
      </c>
      <c r="B75" t="s">
        <v>139</v>
      </c>
      <c r="C75">
        <v>-3</v>
      </c>
      <c r="D75" s="4">
        <f t="shared" ca="1" si="20"/>
        <v>46236</v>
      </c>
      <c r="E75" t="str">
        <f t="shared" si="17"/>
        <v>[Manager Name]</v>
      </c>
      <c r="F75" s="3">
        <f t="shared" ca="1" si="18"/>
        <v>46232</v>
      </c>
      <c r="G75" t="str">
        <f t="shared" ca="1" si="19"/>
        <v>On track</v>
      </c>
      <c r="J75" t="s">
        <v>103</v>
      </c>
    </row>
    <row r="76" spans="1:10" x14ac:dyDescent="0.35">
      <c r="A76" s="5" t="s">
        <v>25</v>
      </c>
      <c r="B76" t="s">
        <v>140</v>
      </c>
      <c r="C76">
        <v>-1</v>
      </c>
      <c r="D76" s="4">
        <f t="shared" ca="1" si="20"/>
        <v>46236</v>
      </c>
      <c r="E76" t="str">
        <f t="shared" si="17"/>
        <v>[Manager Name]</v>
      </c>
      <c r="F76" s="3">
        <f t="shared" ca="1" si="18"/>
        <v>46234</v>
      </c>
      <c r="G76" t="str">
        <f t="shared" ca="1" si="19"/>
        <v>On track</v>
      </c>
      <c r="J76" t="s">
        <v>103</v>
      </c>
    </row>
    <row r="77" spans="1:10" x14ac:dyDescent="0.35">
      <c r="A77" s="5" t="s">
        <v>25</v>
      </c>
      <c r="B77" t="s">
        <v>141</v>
      </c>
      <c r="C77">
        <v>-10</v>
      </c>
      <c r="D77" s="4">
        <f t="shared" ca="1" si="20"/>
        <v>46236</v>
      </c>
      <c r="E77" t="str">
        <f t="shared" si="17"/>
        <v>[Manager Name]</v>
      </c>
      <c r="F77" s="3">
        <f t="shared" ca="1" si="18"/>
        <v>46223</v>
      </c>
      <c r="G77" t="str">
        <f t="shared" ca="1" si="19"/>
        <v>On track</v>
      </c>
      <c r="J77" t="s">
        <v>103</v>
      </c>
    </row>
    <row r="78" spans="1:10" x14ac:dyDescent="0.35">
      <c r="A78" s="5" t="s">
        <v>25</v>
      </c>
      <c r="B78" t="s">
        <v>142</v>
      </c>
      <c r="C78">
        <v>-10</v>
      </c>
      <c r="D78" s="4">
        <f t="shared" ca="1" si="20"/>
        <v>46236</v>
      </c>
      <c r="E78" t="str">
        <f t="shared" si="17"/>
        <v>[Manager Name]</v>
      </c>
      <c r="F78" s="3">
        <f t="shared" ca="1" si="18"/>
        <v>46223</v>
      </c>
      <c r="G78" t="str">
        <f t="shared" ca="1" si="19"/>
        <v>On track</v>
      </c>
      <c r="J78" t="s">
        <v>103</v>
      </c>
    </row>
    <row r="79" spans="1:10" x14ac:dyDescent="0.35">
      <c r="A79" s="5" t="s">
        <v>25</v>
      </c>
      <c r="B79" t="s">
        <v>143</v>
      </c>
      <c r="C79">
        <v>-1</v>
      </c>
      <c r="D79" s="4">
        <f t="shared" ca="1" si="20"/>
        <v>46236</v>
      </c>
      <c r="E79" t="str">
        <f t="shared" si="17"/>
        <v>[Manager Name]</v>
      </c>
      <c r="F79" s="3">
        <f t="shared" ca="1" si="18"/>
        <v>46234</v>
      </c>
      <c r="G79" t="str">
        <f t="shared" ca="1" si="19"/>
        <v>On track</v>
      </c>
      <c r="J79" t="s">
        <v>103</v>
      </c>
    </row>
    <row r="80" spans="1:10" x14ac:dyDescent="0.35">
      <c r="A80" s="5" t="s">
        <v>25</v>
      </c>
      <c r="B80" t="s">
        <v>70</v>
      </c>
      <c r="C80">
        <v>4</v>
      </c>
      <c r="D80" s="4">
        <f t="shared" ref="D80:D88" ca="1" si="21">ActualAcceptance</f>
        <v>46193</v>
      </c>
      <c r="E80" t="str">
        <f t="shared" si="17"/>
        <v>[Manager Name]</v>
      </c>
      <c r="F80" s="3">
        <f t="shared" ca="1" si="18"/>
        <v>46198</v>
      </c>
      <c r="G80" t="str">
        <f t="shared" ca="1" si="19"/>
        <v>Overdue</v>
      </c>
      <c r="J80" t="s">
        <v>103</v>
      </c>
    </row>
    <row r="81" spans="1:10" x14ac:dyDescent="0.35">
      <c r="A81" s="5" t="s">
        <v>25</v>
      </c>
      <c r="B81" t="s">
        <v>75</v>
      </c>
      <c r="C81">
        <v>4</v>
      </c>
      <c r="D81" s="4">
        <f t="shared" ca="1" si="21"/>
        <v>46193</v>
      </c>
      <c r="E81" t="str">
        <f t="shared" si="17"/>
        <v>[Manager Name]</v>
      </c>
      <c r="F81" s="3">
        <f t="shared" ca="1" si="18"/>
        <v>46198</v>
      </c>
      <c r="G81" t="str">
        <f t="shared" ca="1" si="19"/>
        <v>Overdue</v>
      </c>
      <c r="J81" t="s">
        <v>103</v>
      </c>
    </row>
    <row r="82" spans="1:10" x14ac:dyDescent="0.35">
      <c r="A82" s="5" t="s">
        <v>25</v>
      </c>
      <c r="B82" t="s">
        <v>68</v>
      </c>
      <c r="C82">
        <v>4</v>
      </c>
      <c r="D82" s="4">
        <f t="shared" ca="1" si="21"/>
        <v>46193</v>
      </c>
      <c r="E82" t="str">
        <f t="shared" si="17"/>
        <v>[Manager Name]</v>
      </c>
      <c r="F82" s="3">
        <f t="shared" ca="1" si="18"/>
        <v>46198</v>
      </c>
      <c r="G82" t="str">
        <f t="shared" ca="1" si="19"/>
        <v>Overdue</v>
      </c>
      <c r="J82" t="s">
        <v>103</v>
      </c>
    </row>
    <row r="83" spans="1:10" x14ac:dyDescent="0.35">
      <c r="A83" s="5" t="s">
        <v>25</v>
      </c>
      <c r="B83" t="s">
        <v>73</v>
      </c>
      <c r="C83">
        <v>4</v>
      </c>
      <c r="D83" s="4">
        <f t="shared" ca="1" si="21"/>
        <v>46193</v>
      </c>
      <c r="E83" t="str">
        <f t="shared" si="17"/>
        <v>[Manager Name]</v>
      </c>
      <c r="F83" s="3">
        <f t="shared" ca="1" si="18"/>
        <v>46198</v>
      </c>
      <c r="G83" t="str">
        <f t="shared" ca="1" si="19"/>
        <v>Overdue</v>
      </c>
      <c r="J83" t="s">
        <v>103</v>
      </c>
    </row>
    <row r="84" spans="1:10" x14ac:dyDescent="0.35">
      <c r="A84" s="5" t="s">
        <v>25</v>
      </c>
      <c r="B84" t="s">
        <v>72</v>
      </c>
      <c r="C84">
        <v>4</v>
      </c>
      <c r="D84" s="4">
        <f t="shared" ca="1" si="21"/>
        <v>46193</v>
      </c>
      <c r="E84" t="str">
        <f t="shared" si="17"/>
        <v>[Manager Name]</v>
      </c>
      <c r="F84" s="3">
        <f t="shared" ca="1" si="18"/>
        <v>46198</v>
      </c>
      <c r="G84" t="str">
        <f t="shared" ca="1" si="19"/>
        <v>Overdue</v>
      </c>
      <c r="J84" t="s">
        <v>103</v>
      </c>
    </row>
    <row r="85" spans="1:10" x14ac:dyDescent="0.35">
      <c r="A85" s="5" t="s">
        <v>25</v>
      </c>
      <c r="B85" t="s">
        <v>74</v>
      </c>
      <c r="C85">
        <v>4</v>
      </c>
      <c r="D85" s="4">
        <f t="shared" ca="1" si="21"/>
        <v>46193</v>
      </c>
      <c r="E85" t="str">
        <f t="shared" si="17"/>
        <v>[Manager Name]</v>
      </c>
      <c r="F85" s="3">
        <f t="shared" ca="1" si="18"/>
        <v>46198</v>
      </c>
      <c r="G85" t="str">
        <f t="shared" ca="1" si="19"/>
        <v>Overdue</v>
      </c>
      <c r="J85" t="s">
        <v>103</v>
      </c>
    </row>
    <row r="86" spans="1:10" x14ac:dyDescent="0.35">
      <c r="A86" s="5" t="s">
        <v>25</v>
      </c>
      <c r="B86" t="s">
        <v>60</v>
      </c>
      <c r="C86">
        <v>0</v>
      </c>
      <c r="D86" s="4">
        <f t="shared" ca="1" si="21"/>
        <v>46193</v>
      </c>
      <c r="E86" t="str">
        <f t="shared" si="17"/>
        <v>[Manager Name]</v>
      </c>
      <c r="F86" s="3">
        <f t="shared" ca="1" si="18"/>
        <v>46193</v>
      </c>
      <c r="G86" t="str">
        <f t="shared" ca="1" si="19"/>
        <v>Overdue</v>
      </c>
      <c r="J86" t="s">
        <v>103</v>
      </c>
    </row>
    <row r="87" spans="1:10" x14ac:dyDescent="0.35">
      <c r="A87" s="5" t="s">
        <v>25</v>
      </c>
      <c r="B87" t="s">
        <v>77</v>
      </c>
      <c r="C87">
        <v>4</v>
      </c>
      <c r="D87" s="4">
        <f t="shared" ca="1" si="21"/>
        <v>46193</v>
      </c>
      <c r="E87" t="str">
        <f t="shared" si="17"/>
        <v>[Manager Name]</v>
      </c>
      <c r="F87" s="3">
        <f t="shared" ca="1" si="18"/>
        <v>46198</v>
      </c>
      <c r="G87" t="str">
        <f t="shared" ca="1" si="19"/>
        <v>Overdue</v>
      </c>
      <c r="J87" t="s">
        <v>103</v>
      </c>
    </row>
    <row r="88" spans="1:10" x14ac:dyDescent="0.35">
      <c r="A88" s="5" t="s">
        <v>25</v>
      </c>
      <c r="B88" t="s">
        <v>90</v>
      </c>
      <c r="C88">
        <v>4</v>
      </c>
      <c r="D88" s="4">
        <f t="shared" ca="1" si="21"/>
        <v>46193</v>
      </c>
      <c r="E88" t="str">
        <f t="shared" si="17"/>
        <v>[Manager Name]</v>
      </c>
      <c r="F88" s="3">
        <f t="shared" ca="1" si="18"/>
        <v>46198</v>
      </c>
      <c r="G88" t="str">
        <f t="shared" ref="G88:G92" ca="1" si="22">IF(H88="Yes","Completed",IF(TODAY()&gt;F88,"Overdue","On track"))</f>
        <v>Overdue</v>
      </c>
      <c r="J88" t="s">
        <v>103</v>
      </c>
    </row>
    <row r="89" spans="1:10" x14ac:dyDescent="0.35">
      <c r="A89" s="5" t="s">
        <v>25</v>
      </c>
      <c r="B89" t="s">
        <v>144</v>
      </c>
      <c r="C89">
        <v>-11</v>
      </c>
      <c r="D89" s="4">
        <f ca="1">StartDAte</f>
        <v>46236</v>
      </c>
      <c r="E89" t="str">
        <f t="shared" si="17"/>
        <v>[Manager Name]</v>
      </c>
      <c r="F89" s="3">
        <f t="shared" ca="1" si="18"/>
        <v>46220</v>
      </c>
      <c r="G89" t="str">
        <f t="shared" ca="1" si="22"/>
        <v>On track</v>
      </c>
      <c r="J89" t="s">
        <v>103</v>
      </c>
    </row>
    <row r="90" spans="1:10" x14ac:dyDescent="0.35">
      <c r="A90" s="5" t="s">
        <v>25</v>
      </c>
      <c r="B90" t="s">
        <v>145</v>
      </c>
      <c r="C90">
        <v>-11</v>
      </c>
      <c r="D90" s="4">
        <f ca="1">StartDAte</f>
        <v>46236</v>
      </c>
      <c r="E90" t="str">
        <f t="shared" si="17"/>
        <v>[Manager Name]</v>
      </c>
      <c r="F90" s="3">
        <f t="shared" ca="1" si="18"/>
        <v>46220</v>
      </c>
      <c r="G90" t="str">
        <f t="shared" ca="1" si="22"/>
        <v>On track</v>
      </c>
      <c r="J90" t="s">
        <v>103</v>
      </c>
    </row>
    <row r="91" spans="1:10" x14ac:dyDescent="0.35">
      <c r="A91" s="5" t="s">
        <v>25</v>
      </c>
      <c r="B91" t="s">
        <v>85</v>
      </c>
      <c r="C91">
        <v>0</v>
      </c>
      <c r="D91" s="4">
        <f ca="1">ActualAcceptance</f>
        <v>46193</v>
      </c>
      <c r="E91" t="str">
        <f t="shared" si="17"/>
        <v>[Manager Name]</v>
      </c>
      <c r="F91" s="3">
        <f t="shared" ca="1" si="18"/>
        <v>46193</v>
      </c>
      <c r="G91" t="str">
        <f t="shared" ca="1" si="22"/>
        <v>Overdue</v>
      </c>
      <c r="J91" t="s">
        <v>103</v>
      </c>
    </row>
    <row r="92" spans="1:10" x14ac:dyDescent="0.35">
      <c r="A92" s="5" t="s">
        <v>25</v>
      </c>
      <c r="B92" t="s">
        <v>69</v>
      </c>
      <c r="C92">
        <v>0</v>
      </c>
      <c r="D92" s="4">
        <f ca="1">ActualAcceptance</f>
        <v>46193</v>
      </c>
      <c r="E92" t="str">
        <f t="shared" si="17"/>
        <v>[Manager Name]</v>
      </c>
      <c r="F92" s="3">
        <f t="shared" ca="1" si="18"/>
        <v>46193</v>
      </c>
      <c r="G92" t="str">
        <f t="shared" ca="1" si="22"/>
        <v>Overdue</v>
      </c>
      <c r="J92" t="s">
        <v>103</v>
      </c>
    </row>
    <row r="93" spans="1:10" x14ac:dyDescent="0.35">
      <c r="A93" s="2" t="s">
        <v>23</v>
      </c>
      <c r="B93" s="2"/>
      <c r="C93" s="2"/>
      <c r="D93" s="2"/>
      <c r="E93" s="2"/>
      <c r="F93" s="13">
        <f ca="1">MAX(F94:F133)</f>
        <v>46318</v>
      </c>
      <c r="G93" s="2" t="str">
        <f ca="1">IF(COUNTIF(G94:G133,"Overdue")&gt;0,"Overdue","On track")</f>
        <v>On track</v>
      </c>
      <c r="H93" s="2"/>
      <c r="I93" s="2"/>
    </row>
    <row r="94" spans="1:10" x14ac:dyDescent="0.35">
      <c r="A94" s="5" t="str">
        <f t="shared" ref="A94:A122" si="23">A93</f>
        <v>Introduction period</v>
      </c>
      <c r="B94" t="s">
        <v>146</v>
      </c>
      <c r="C94">
        <v>0</v>
      </c>
      <c r="D94" s="4">
        <f t="shared" ref="D94:D133" ca="1" si="24">StartDAte</f>
        <v>46236</v>
      </c>
      <c r="E94" t="str">
        <f t="shared" ref="E94:E133" si="25">IF($J94="HR",HRContact,IF($J94="IT",ITContact,IF($J94="Buddy",BuddyName,Manager)))</f>
        <v>[Manager Name]</v>
      </c>
      <c r="F94" s="3">
        <f t="shared" ref="F94:F133" ca="1" si="26">WORKDAY(D94,C94)</f>
        <v>46236</v>
      </c>
      <c r="G94" t="str">
        <f t="shared" ref="G94:G133" ca="1" si="27">IF(H94="Yes","Completed",IF(TODAY()&gt;F94,"Overdue","On track"))</f>
        <v>On track</v>
      </c>
      <c r="J94" t="s">
        <v>103</v>
      </c>
    </row>
    <row r="95" spans="1:10" x14ac:dyDescent="0.35">
      <c r="A95" s="5" t="str">
        <f t="shared" si="23"/>
        <v>Introduction period</v>
      </c>
      <c r="B95" t="s">
        <v>147</v>
      </c>
      <c r="C95">
        <v>0</v>
      </c>
      <c r="D95" s="4">
        <f t="shared" ca="1" si="24"/>
        <v>46236</v>
      </c>
      <c r="E95" t="str">
        <f t="shared" si="25"/>
        <v>[Manager Name]</v>
      </c>
      <c r="F95" s="3">
        <f t="shared" ca="1" si="26"/>
        <v>46236</v>
      </c>
      <c r="G95" t="str">
        <f t="shared" ca="1" si="27"/>
        <v>On track</v>
      </c>
      <c r="J95" t="s">
        <v>103</v>
      </c>
    </row>
    <row r="96" spans="1:10" x14ac:dyDescent="0.35">
      <c r="A96" s="5" t="str">
        <f t="shared" si="23"/>
        <v>Introduction period</v>
      </c>
      <c r="B96" t="s">
        <v>148</v>
      </c>
      <c r="C96">
        <v>0</v>
      </c>
      <c r="D96" s="4">
        <f t="shared" ca="1" si="24"/>
        <v>46236</v>
      </c>
      <c r="E96" t="str">
        <f t="shared" si="25"/>
        <v>[Manager Name]</v>
      </c>
      <c r="F96" s="3">
        <f t="shared" ca="1" si="26"/>
        <v>46236</v>
      </c>
      <c r="G96" t="str">
        <f t="shared" ca="1" si="27"/>
        <v>On track</v>
      </c>
      <c r="J96" t="s">
        <v>103</v>
      </c>
    </row>
    <row r="97" spans="1:10" x14ac:dyDescent="0.35">
      <c r="A97" s="5" t="str">
        <f t="shared" si="23"/>
        <v>Introduction period</v>
      </c>
      <c r="B97" t="s">
        <v>149</v>
      </c>
      <c r="C97">
        <v>0</v>
      </c>
      <c r="D97" s="4">
        <f t="shared" ca="1" si="24"/>
        <v>46236</v>
      </c>
      <c r="E97" t="str">
        <f t="shared" si="25"/>
        <v>[Manager Name]</v>
      </c>
      <c r="F97" s="3">
        <f t="shared" ca="1" si="26"/>
        <v>46236</v>
      </c>
      <c r="G97" t="str">
        <f t="shared" ca="1" si="27"/>
        <v>On track</v>
      </c>
      <c r="J97" t="s">
        <v>103</v>
      </c>
    </row>
    <row r="98" spans="1:10" x14ac:dyDescent="0.35">
      <c r="A98" s="5" t="str">
        <f t="shared" si="23"/>
        <v>Introduction period</v>
      </c>
      <c r="B98" t="s">
        <v>150</v>
      </c>
      <c r="C98">
        <v>0</v>
      </c>
      <c r="D98" s="4">
        <f t="shared" ca="1" si="24"/>
        <v>46236</v>
      </c>
      <c r="E98" t="str">
        <f t="shared" si="25"/>
        <v>[Manager Name]</v>
      </c>
      <c r="F98" s="3">
        <f t="shared" ca="1" si="26"/>
        <v>46236</v>
      </c>
      <c r="G98" t="str">
        <f t="shared" ca="1" si="27"/>
        <v>On track</v>
      </c>
      <c r="J98" t="s">
        <v>103</v>
      </c>
    </row>
    <row r="99" spans="1:10" x14ac:dyDescent="0.35">
      <c r="A99" s="5" t="str">
        <f t="shared" si="23"/>
        <v>Introduction period</v>
      </c>
      <c r="B99" t="s">
        <v>151</v>
      </c>
      <c r="C99">
        <v>0</v>
      </c>
      <c r="D99" s="4">
        <f t="shared" ca="1" si="24"/>
        <v>46236</v>
      </c>
      <c r="E99" t="str">
        <f t="shared" si="25"/>
        <v>[Manager Name]</v>
      </c>
      <c r="F99" s="3">
        <f t="shared" ca="1" si="26"/>
        <v>46236</v>
      </c>
      <c r="G99" t="str">
        <f t="shared" ca="1" si="27"/>
        <v>On track</v>
      </c>
      <c r="J99" t="s">
        <v>103</v>
      </c>
    </row>
    <row r="100" spans="1:10" x14ac:dyDescent="0.35">
      <c r="A100" s="5" t="str">
        <f t="shared" si="23"/>
        <v>Introduction period</v>
      </c>
      <c r="B100" t="s">
        <v>152</v>
      </c>
      <c r="C100">
        <v>0</v>
      </c>
      <c r="D100" s="4">
        <f t="shared" ca="1" si="24"/>
        <v>46236</v>
      </c>
      <c r="E100" t="str">
        <f t="shared" si="25"/>
        <v>[IT Contact Name]</v>
      </c>
      <c r="F100" s="3">
        <f t="shared" ca="1" si="26"/>
        <v>46236</v>
      </c>
      <c r="G100" t="str">
        <f t="shared" ca="1" si="27"/>
        <v>On track</v>
      </c>
      <c r="J100" t="s">
        <v>121</v>
      </c>
    </row>
    <row r="101" spans="1:10" x14ac:dyDescent="0.35">
      <c r="A101" s="5" t="str">
        <f t="shared" si="23"/>
        <v>Introduction period</v>
      </c>
      <c r="B101" t="s">
        <v>153</v>
      </c>
      <c r="C101">
        <v>0</v>
      </c>
      <c r="D101" s="4">
        <f t="shared" ca="1" si="24"/>
        <v>46236</v>
      </c>
      <c r="E101" t="str">
        <f t="shared" si="25"/>
        <v>[Manager Name]</v>
      </c>
      <c r="F101" s="3">
        <f t="shared" ca="1" si="26"/>
        <v>46236</v>
      </c>
      <c r="G101" t="str">
        <f t="shared" ca="1" si="27"/>
        <v>On track</v>
      </c>
      <c r="J101" t="s">
        <v>103</v>
      </c>
    </row>
    <row r="102" spans="1:10" x14ac:dyDescent="0.35">
      <c r="A102" s="5" t="str">
        <f t="shared" si="23"/>
        <v>Introduction period</v>
      </c>
      <c r="B102" t="s">
        <v>154</v>
      </c>
      <c r="C102">
        <v>0</v>
      </c>
      <c r="D102" s="4">
        <f t="shared" ca="1" si="24"/>
        <v>46236</v>
      </c>
      <c r="E102" t="str">
        <f t="shared" si="25"/>
        <v>[Manager Name]</v>
      </c>
      <c r="F102" s="3">
        <f t="shared" ca="1" si="26"/>
        <v>46236</v>
      </c>
      <c r="G102" t="str">
        <f t="shared" ca="1" si="27"/>
        <v>On track</v>
      </c>
      <c r="J102" t="s">
        <v>103</v>
      </c>
    </row>
    <row r="103" spans="1:10" x14ac:dyDescent="0.35">
      <c r="A103" s="5" t="str">
        <f t="shared" si="23"/>
        <v>Introduction period</v>
      </c>
      <c r="B103" t="s">
        <v>155</v>
      </c>
      <c r="C103">
        <v>0</v>
      </c>
      <c r="D103" s="4">
        <f t="shared" ca="1" si="24"/>
        <v>46236</v>
      </c>
      <c r="E103" t="str">
        <f t="shared" si="25"/>
        <v>[IT Contact Name]</v>
      </c>
      <c r="F103" s="3">
        <f t="shared" ca="1" si="26"/>
        <v>46236</v>
      </c>
      <c r="G103" t="str">
        <f t="shared" ca="1" si="27"/>
        <v>On track</v>
      </c>
      <c r="J103" t="s">
        <v>121</v>
      </c>
    </row>
    <row r="104" spans="1:10" x14ac:dyDescent="0.35">
      <c r="A104" s="5" t="str">
        <f t="shared" si="23"/>
        <v>Introduction period</v>
      </c>
      <c r="B104" t="s">
        <v>156</v>
      </c>
      <c r="C104">
        <v>0</v>
      </c>
      <c r="D104" s="4">
        <f t="shared" ca="1" si="24"/>
        <v>46236</v>
      </c>
      <c r="E104" t="str">
        <f t="shared" si="25"/>
        <v>[IT Contact Name]</v>
      </c>
      <c r="F104" s="3">
        <f t="shared" ca="1" si="26"/>
        <v>46236</v>
      </c>
      <c r="G104" t="str">
        <f t="shared" ca="1" si="27"/>
        <v>On track</v>
      </c>
      <c r="J104" t="s">
        <v>121</v>
      </c>
    </row>
    <row r="105" spans="1:10" x14ac:dyDescent="0.35">
      <c r="A105" s="5" t="str">
        <f t="shared" si="23"/>
        <v>Introduction period</v>
      </c>
      <c r="B105" t="s">
        <v>157</v>
      </c>
      <c r="C105">
        <v>0</v>
      </c>
      <c r="D105" s="4">
        <f t="shared" ca="1" si="24"/>
        <v>46236</v>
      </c>
      <c r="E105" t="str">
        <f t="shared" si="25"/>
        <v>[Manager Name]</v>
      </c>
      <c r="F105" s="3">
        <f t="shared" ca="1" si="26"/>
        <v>46236</v>
      </c>
      <c r="G105" t="str">
        <f t="shared" ca="1" si="27"/>
        <v>On track</v>
      </c>
      <c r="J105" t="s">
        <v>103</v>
      </c>
    </row>
    <row r="106" spans="1:10" x14ac:dyDescent="0.35">
      <c r="A106" s="5" t="str">
        <f t="shared" si="23"/>
        <v>Introduction period</v>
      </c>
      <c r="B106" t="s">
        <v>158</v>
      </c>
      <c r="C106">
        <v>0</v>
      </c>
      <c r="D106" s="4">
        <f t="shared" ca="1" si="24"/>
        <v>46236</v>
      </c>
      <c r="E106" t="str">
        <f t="shared" si="25"/>
        <v>[Manager Name]</v>
      </c>
      <c r="F106" s="3">
        <f t="shared" ca="1" si="26"/>
        <v>46236</v>
      </c>
      <c r="G106" t="str">
        <f t="shared" ca="1" si="27"/>
        <v>On track</v>
      </c>
      <c r="J106" t="s">
        <v>103</v>
      </c>
    </row>
    <row r="107" spans="1:10" x14ac:dyDescent="0.35">
      <c r="A107" s="5" t="str">
        <f t="shared" si="23"/>
        <v>Introduction period</v>
      </c>
      <c r="B107" t="s">
        <v>159</v>
      </c>
      <c r="C107">
        <v>0</v>
      </c>
      <c r="D107" s="4">
        <f t="shared" ca="1" si="24"/>
        <v>46236</v>
      </c>
      <c r="E107" t="str">
        <f t="shared" si="25"/>
        <v>[Buddy Name]</v>
      </c>
      <c r="F107" s="3">
        <f t="shared" ca="1" si="26"/>
        <v>46236</v>
      </c>
      <c r="G107" t="str">
        <f t="shared" ca="1" si="27"/>
        <v>On track</v>
      </c>
      <c r="J107" t="s">
        <v>101</v>
      </c>
    </row>
    <row r="108" spans="1:10" x14ac:dyDescent="0.35">
      <c r="A108" s="5" t="str">
        <f t="shared" si="23"/>
        <v>Introduction period</v>
      </c>
      <c r="B108" t="s">
        <v>91</v>
      </c>
      <c r="C108">
        <v>0</v>
      </c>
      <c r="D108" s="4">
        <f t="shared" ca="1" si="24"/>
        <v>46236</v>
      </c>
      <c r="E108" t="str">
        <f t="shared" si="25"/>
        <v>[Manager Name]</v>
      </c>
      <c r="F108" s="3">
        <f t="shared" ca="1" si="26"/>
        <v>46236</v>
      </c>
      <c r="G108" t="str">
        <f t="shared" ca="1" si="27"/>
        <v>On track</v>
      </c>
      <c r="J108" t="s">
        <v>103</v>
      </c>
    </row>
    <row r="109" spans="1:10" x14ac:dyDescent="0.35">
      <c r="A109" s="5" t="str">
        <f t="shared" si="23"/>
        <v>Introduction period</v>
      </c>
      <c r="B109" t="s">
        <v>160</v>
      </c>
      <c r="C109">
        <v>0</v>
      </c>
      <c r="D109" s="4">
        <f t="shared" ca="1" si="24"/>
        <v>46236</v>
      </c>
      <c r="E109" t="str">
        <f t="shared" si="25"/>
        <v>[Manager Name]</v>
      </c>
      <c r="F109" s="3">
        <f t="shared" ca="1" si="26"/>
        <v>46236</v>
      </c>
      <c r="G109" t="str">
        <f t="shared" ca="1" si="27"/>
        <v>On track</v>
      </c>
      <c r="J109" t="s">
        <v>103</v>
      </c>
    </row>
    <row r="110" spans="1:10" x14ac:dyDescent="0.35">
      <c r="A110" s="5" t="str">
        <f t="shared" si="23"/>
        <v>Introduction period</v>
      </c>
      <c r="B110" t="s">
        <v>161</v>
      </c>
      <c r="C110">
        <v>0</v>
      </c>
      <c r="D110" s="4">
        <f t="shared" ca="1" si="24"/>
        <v>46236</v>
      </c>
      <c r="E110" t="str">
        <f t="shared" si="25"/>
        <v>[Manager Name]</v>
      </c>
      <c r="F110" s="3">
        <f t="shared" ca="1" si="26"/>
        <v>46236</v>
      </c>
      <c r="G110" t="str">
        <f t="shared" ca="1" si="27"/>
        <v>On track</v>
      </c>
      <c r="J110" t="s">
        <v>103</v>
      </c>
    </row>
    <row r="111" spans="1:10" x14ac:dyDescent="0.35">
      <c r="A111" s="5" t="str">
        <f t="shared" si="23"/>
        <v>Introduction period</v>
      </c>
      <c r="B111" t="s">
        <v>162</v>
      </c>
      <c r="C111">
        <v>0</v>
      </c>
      <c r="D111" s="4">
        <f t="shared" ca="1" si="24"/>
        <v>46236</v>
      </c>
      <c r="E111" t="str">
        <f t="shared" si="25"/>
        <v>[Manager Name]</v>
      </c>
      <c r="F111" s="3">
        <f t="shared" ca="1" si="26"/>
        <v>46236</v>
      </c>
      <c r="G111" t="str">
        <f t="shared" ca="1" si="27"/>
        <v>On track</v>
      </c>
      <c r="J111" t="s">
        <v>103</v>
      </c>
    </row>
    <row r="112" spans="1:10" x14ac:dyDescent="0.35">
      <c r="A112" s="5" t="str">
        <f t="shared" si="23"/>
        <v>Introduction period</v>
      </c>
      <c r="B112" t="s">
        <v>163</v>
      </c>
      <c r="C112">
        <v>0</v>
      </c>
      <c r="D112" s="4">
        <f t="shared" ca="1" si="24"/>
        <v>46236</v>
      </c>
      <c r="E112" t="str">
        <f t="shared" si="25"/>
        <v>[Manager Name]</v>
      </c>
      <c r="F112" s="3">
        <f t="shared" ca="1" si="26"/>
        <v>46236</v>
      </c>
      <c r="G112" t="str">
        <f t="shared" ca="1" si="27"/>
        <v>On track</v>
      </c>
      <c r="J112" t="s">
        <v>103</v>
      </c>
    </row>
    <row r="113" spans="1:10" x14ac:dyDescent="0.35">
      <c r="A113" s="5" t="str">
        <f t="shared" si="23"/>
        <v>Introduction period</v>
      </c>
      <c r="B113" t="s">
        <v>164</v>
      </c>
      <c r="C113">
        <v>0</v>
      </c>
      <c r="D113" s="4">
        <f t="shared" ca="1" si="24"/>
        <v>46236</v>
      </c>
      <c r="E113" t="str">
        <f t="shared" si="25"/>
        <v>[IT Contact Name]</v>
      </c>
      <c r="F113" s="3">
        <f t="shared" ca="1" si="26"/>
        <v>46236</v>
      </c>
      <c r="G113" t="str">
        <f t="shared" ca="1" si="27"/>
        <v>On track</v>
      </c>
      <c r="J113" t="s">
        <v>121</v>
      </c>
    </row>
    <row r="114" spans="1:10" x14ac:dyDescent="0.35">
      <c r="A114" s="5" t="str">
        <f t="shared" si="23"/>
        <v>Introduction period</v>
      </c>
      <c r="B114" t="s">
        <v>165</v>
      </c>
      <c r="C114">
        <v>0</v>
      </c>
      <c r="D114" s="4">
        <f t="shared" ca="1" si="24"/>
        <v>46236</v>
      </c>
      <c r="E114" t="str">
        <f t="shared" si="25"/>
        <v>[IT Contact Name]</v>
      </c>
      <c r="F114" s="3">
        <f t="shared" ca="1" si="26"/>
        <v>46236</v>
      </c>
      <c r="G114" t="str">
        <f t="shared" ca="1" si="27"/>
        <v>On track</v>
      </c>
      <c r="J114" t="s">
        <v>121</v>
      </c>
    </row>
    <row r="115" spans="1:10" x14ac:dyDescent="0.35">
      <c r="A115" s="5" t="str">
        <f t="shared" si="23"/>
        <v>Introduction period</v>
      </c>
      <c r="B115" t="s">
        <v>166</v>
      </c>
      <c r="C115">
        <v>0</v>
      </c>
      <c r="D115" s="4">
        <f t="shared" ca="1" si="24"/>
        <v>46236</v>
      </c>
      <c r="E115" t="str">
        <f t="shared" si="25"/>
        <v>[Manager Name]</v>
      </c>
      <c r="F115" s="3">
        <f t="shared" ca="1" si="26"/>
        <v>46236</v>
      </c>
      <c r="G115" t="str">
        <f t="shared" ca="1" si="27"/>
        <v>On track</v>
      </c>
      <c r="J115" t="s">
        <v>103</v>
      </c>
    </row>
    <row r="116" spans="1:10" x14ac:dyDescent="0.35">
      <c r="A116" s="5" t="str">
        <f t="shared" si="23"/>
        <v>Introduction period</v>
      </c>
      <c r="B116" t="s">
        <v>167</v>
      </c>
      <c r="C116">
        <v>0</v>
      </c>
      <c r="D116" s="4">
        <f t="shared" ca="1" si="24"/>
        <v>46236</v>
      </c>
      <c r="E116" t="str">
        <f t="shared" si="25"/>
        <v>[Manager Name]</v>
      </c>
      <c r="F116" s="3">
        <f t="shared" ca="1" si="26"/>
        <v>46236</v>
      </c>
      <c r="G116" t="str">
        <f t="shared" ca="1" si="27"/>
        <v>On track</v>
      </c>
      <c r="J116" t="s">
        <v>103</v>
      </c>
    </row>
    <row r="117" spans="1:10" x14ac:dyDescent="0.35">
      <c r="A117" s="5" t="str">
        <f t="shared" si="23"/>
        <v>Introduction period</v>
      </c>
      <c r="B117" t="s">
        <v>168</v>
      </c>
      <c r="C117">
        <v>0</v>
      </c>
      <c r="D117" s="4">
        <f t="shared" ca="1" si="24"/>
        <v>46236</v>
      </c>
      <c r="E117" t="str">
        <f t="shared" si="25"/>
        <v>[Manager Name]</v>
      </c>
      <c r="F117" s="3">
        <f t="shared" ca="1" si="26"/>
        <v>46236</v>
      </c>
      <c r="G117" t="str">
        <f t="shared" ca="1" si="27"/>
        <v>On track</v>
      </c>
      <c r="J117" t="s">
        <v>103</v>
      </c>
    </row>
    <row r="118" spans="1:10" x14ac:dyDescent="0.35">
      <c r="A118" s="5" t="str">
        <f t="shared" si="23"/>
        <v>Introduction period</v>
      </c>
      <c r="B118" t="s">
        <v>169</v>
      </c>
      <c r="C118">
        <v>0</v>
      </c>
      <c r="D118" s="4">
        <f t="shared" ca="1" si="24"/>
        <v>46236</v>
      </c>
      <c r="E118" t="str">
        <f t="shared" si="25"/>
        <v>[Manager Name]</v>
      </c>
      <c r="F118" s="3">
        <f t="shared" ca="1" si="26"/>
        <v>46236</v>
      </c>
      <c r="G118" t="str">
        <f t="shared" ca="1" si="27"/>
        <v>On track</v>
      </c>
      <c r="J118" t="s">
        <v>103</v>
      </c>
    </row>
    <row r="119" spans="1:10" x14ac:dyDescent="0.35">
      <c r="A119" s="5" t="str">
        <f t="shared" si="23"/>
        <v>Introduction period</v>
      </c>
      <c r="B119" t="s">
        <v>170</v>
      </c>
      <c r="C119">
        <v>1</v>
      </c>
      <c r="D119" s="4">
        <f t="shared" ca="1" si="24"/>
        <v>46236</v>
      </c>
      <c r="E119" t="str">
        <f t="shared" si="25"/>
        <v>[Manager Name]</v>
      </c>
      <c r="F119" s="3">
        <f t="shared" ca="1" si="26"/>
        <v>46237</v>
      </c>
      <c r="G119" t="str">
        <f t="shared" ca="1" si="27"/>
        <v>On track</v>
      </c>
      <c r="J119" t="s">
        <v>103</v>
      </c>
    </row>
    <row r="120" spans="1:10" x14ac:dyDescent="0.35">
      <c r="A120" s="5" t="str">
        <f t="shared" si="23"/>
        <v>Introduction period</v>
      </c>
      <c r="B120" t="s">
        <v>171</v>
      </c>
      <c r="C120">
        <v>1</v>
      </c>
      <c r="D120" s="4">
        <f t="shared" ca="1" si="24"/>
        <v>46236</v>
      </c>
      <c r="E120" t="str">
        <f t="shared" si="25"/>
        <v>[Manager Name]</v>
      </c>
      <c r="F120" s="3">
        <f t="shared" ca="1" si="26"/>
        <v>46237</v>
      </c>
      <c r="G120" t="str">
        <f t="shared" ca="1" si="27"/>
        <v>On track</v>
      </c>
      <c r="J120" t="s">
        <v>103</v>
      </c>
    </row>
    <row r="121" spans="1:10" x14ac:dyDescent="0.35">
      <c r="A121" s="5" t="str">
        <f t="shared" si="23"/>
        <v>Introduction period</v>
      </c>
      <c r="B121" t="s">
        <v>172</v>
      </c>
      <c r="C121">
        <v>1</v>
      </c>
      <c r="D121" s="4">
        <f t="shared" ca="1" si="24"/>
        <v>46236</v>
      </c>
      <c r="E121" t="str">
        <f t="shared" si="25"/>
        <v>[Manager Name]</v>
      </c>
      <c r="F121" s="3">
        <f t="shared" ca="1" si="26"/>
        <v>46237</v>
      </c>
      <c r="G121" t="str">
        <f t="shared" ca="1" si="27"/>
        <v>On track</v>
      </c>
      <c r="J121" t="s">
        <v>103</v>
      </c>
    </row>
    <row r="122" spans="1:10" x14ac:dyDescent="0.35">
      <c r="A122" s="5" t="str">
        <f t="shared" si="23"/>
        <v>Introduction period</v>
      </c>
      <c r="B122" t="s">
        <v>173</v>
      </c>
      <c r="C122">
        <v>1</v>
      </c>
      <c r="D122" s="4">
        <f t="shared" ca="1" si="24"/>
        <v>46236</v>
      </c>
      <c r="E122" t="str">
        <f t="shared" si="25"/>
        <v>[Manager Name]</v>
      </c>
      <c r="F122" s="3">
        <f t="shared" ca="1" si="26"/>
        <v>46237</v>
      </c>
      <c r="G122" t="str">
        <f t="shared" ca="1" si="27"/>
        <v>On track</v>
      </c>
      <c r="J122" t="s">
        <v>103</v>
      </c>
    </row>
    <row r="123" spans="1:10" x14ac:dyDescent="0.35">
      <c r="A123" s="5" t="s">
        <v>23</v>
      </c>
      <c r="B123" t="s">
        <v>174</v>
      </c>
      <c r="C123">
        <v>1</v>
      </c>
      <c r="D123" s="4">
        <f t="shared" ca="1" si="24"/>
        <v>46236</v>
      </c>
      <c r="E123" t="str">
        <f t="shared" si="25"/>
        <v>[Manager Name]</v>
      </c>
      <c r="F123" s="3">
        <f t="shared" ca="1" si="26"/>
        <v>46237</v>
      </c>
      <c r="G123" t="str">
        <f t="shared" ca="1" si="27"/>
        <v>On track</v>
      </c>
      <c r="J123" t="s">
        <v>103</v>
      </c>
    </row>
    <row r="124" spans="1:10" x14ac:dyDescent="0.35">
      <c r="A124" s="5" t="s">
        <v>23</v>
      </c>
      <c r="B124" t="s">
        <v>92</v>
      </c>
      <c r="C124">
        <v>7</v>
      </c>
      <c r="D124" s="4">
        <f t="shared" ca="1" si="24"/>
        <v>46236</v>
      </c>
      <c r="E124" t="str">
        <f t="shared" si="25"/>
        <v>[Manager Name]</v>
      </c>
      <c r="F124" s="3">
        <f t="shared" ca="1" si="26"/>
        <v>46245</v>
      </c>
      <c r="G124" t="str">
        <f t="shared" ca="1" si="27"/>
        <v>On track</v>
      </c>
      <c r="J124" t="s">
        <v>103</v>
      </c>
    </row>
    <row r="125" spans="1:10" x14ac:dyDescent="0.35">
      <c r="A125" s="5" t="s">
        <v>23</v>
      </c>
      <c r="B125" t="s">
        <v>175</v>
      </c>
      <c r="C125">
        <v>7</v>
      </c>
      <c r="D125" s="4">
        <f t="shared" ca="1" si="24"/>
        <v>46236</v>
      </c>
      <c r="E125" t="str">
        <f t="shared" si="25"/>
        <v>[Manager Name]</v>
      </c>
      <c r="F125" s="3">
        <f t="shared" ca="1" si="26"/>
        <v>46245</v>
      </c>
      <c r="G125" t="str">
        <f t="shared" ca="1" si="27"/>
        <v>On track</v>
      </c>
      <c r="J125" t="s">
        <v>103</v>
      </c>
    </row>
    <row r="126" spans="1:10" x14ac:dyDescent="0.35">
      <c r="A126" s="5" t="s">
        <v>23</v>
      </c>
      <c r="B126" t="s">
        <v>176</v>
      </c>
      <c r="C126">
        <v>7</v>
      </c>
      <c r="D126" s="4">
        <f t="shared" ca="1" si="24"/>
        <v>46236</v>
      </c>
      <c r="E126" t="str">
        <f t="shared" si="25"/>
        <v>[Manager Name]</v>
      </c>
      <c r="F126" s="3">
        <f t="shared" ca="1" si="26"/>
        <v>46245</v>
      </c>
      <c r="G126" t="str">
        <f t="shared" ca="1" si="27"/>
        <v>On track</v>
      </c>
      <c r="J126" t="s">
        <v>103</v>
      </c>
    </row>
    <row r="127" spans="1:10" x14ac:dyDescent="0.35">
      <c r="A127" s="5" t="s">
        <v>23</v>
      </c>
      <c r="B127" t="s">
        <v>93</v>
      </c>
      <c r="C127">
        <v>7</v>
      </c>
      <c r="D127" s="4">
        <f t="shared" ca="1" si="24"/>
        <v>46236</v>
      </c>
      <c r="E127" t="str">
        <f t="shared" si="25"/>
        <v>[Manager Name]</v>
      </c>
      <c r="F127" s="3">
        <f t="shared" ca="1" si="26"/>
        <v>46245</v>
      </c>
      <c r="G127" t="str">
        <f t="shared" ca="1" si="27"/>
        <v>On track</v>
      </c>
      <c r="J127" t="s">
        <v>103</v>
      </c>
    </row>
    <row r="128" spans="1:10" x14ac:dyDescent="0.35">
      <c r="A128" s="5" t="s">
        <v>23</v>
      </c>
      <c r="B128" t="s">
        <v>177</v>
      </c>
      <c r="C128">
        <v>30</v>
      </c>
      <c r="D128" s="4">
        <f t="shared" ca="1" si="24"/>
        <v>46236</v>
      </c>
      <c r="E128" t="str">
        <f t="shared" si="25"/>
        <v>[Manager Name]</v>
      </c>
      <c r="F128" s="3">
        <f t="shared" ca="1" si="26"/>
        <v>46276</v>
      </c>
      <c r="G128" t="str">
        <f t="shared" ca="1" si="27"/>
        <v>On track</v>
      </c>
      <c r="J128" t="s">
        <v>103</v>
      </c>
    </row>
    <row r="129" spans="1:10" x14ac:dyDescent="0.35">
      <c r="A129" s="5" t="s">
        <v>23</v>
      </c>
      <c r="B129" t="s">
        <v>178</v>
      </c>
      <c r="C129">
        <v>7</v>
      </c>
      <c r="D129" s="4">
        <f t="shared" ca="1" si="24"/>
        <v>46236</v>
      </c>
      <c r="E129" t="str">
        <f t="shared" si="25"/>
        <v>[Manager Name]</v>
      </c>
      <c r="F129" s="3">
        <f t="shared" ca="1" si="26"/>
        <v>46245</v>
      </c>
      <c r="G129" t="str">
        <f t="shared" ca="1" si="27"/>
        <v>On track</v>
      </c>
      <c r="J129" t="s">
        <v>103</v>
      </c>
    </row>
    <row r="130" spans="1:10" x14ac:dyDescent="0.35">
      <c r="A130" s="5" t="s">
        <v>23</v>
      </c>
      <c r="B130" s="78" t="s">
        <v>179</v>
      </c>
      <c r="C130">
        <v>30</v>
      </c>
      <c r="D130" s="4">
        <f t="shared" ca="1" si="24"/>
        <v>46236</v>
      </c>
      <c r="E130" t="str">
        <f t="shared" si="25"/>
        <v>[Manager Name]</v>
      </c>
      <c r="F130" s="3">
        <f t="shared" ca="1" si="26"/>
        <v>46276</v>
      </c>
      <c r="G130" t="str">
        <f t="shared" ca="1" si="27"/>
        <v>On track</v>
      </c>
      <c r="J130" t="s">
        <v>103</v>
      </c>
    </row>
    <row r="131" spans="1:10" x14ac:dyDescent="0.35">
      <c r="A131" s="5" t="s">
        <v>23</v>
      </c>
      <c r="B131" t="s">
        <v>180</v>
      </c>
      <c r="C131">
        <v>35</v>
      </c>
      <c r="D131" s="4">
        <f t="shared" ca="1" si="24"/>
        <v>46236</v>
      </c>
      <c r="E131" t="str">
        <f t="shared" si="25"/>
        <v>[HR Contact Name]</v>
      </c>
      <c r="F131" s="3">
        <f t="shared" ca="1" si="26"/>
        <v>46283</v>
      </c>
      <c r="G131" t="str">
        <f t="shared" ca="1" si="27"/>
        <v>On track</v>
      </c>
      <c r="J131" t="s">
        <v>118</v>
      </c>
    </row>
    <row r="132" spans="1:10" x14ac:dyDescent="0.35">
      <c r="A132" s="5" t="s">
        <v>23</v>
      </c>
      <c r="B132" t="s">
        <v>181</v>
      </c>
      <c r="C132">
        <v>60</v>
      </c>
      <c r="D132" s="4">
        <f t="shared" ca="1" si="24"/>
        <v>46236</v>
      </c>
      <c r="E132" t="str">
        <f t="shared" si="25"/>
        <v>[HR Contact Name]</v>
      </c>
      <c r="F132" s="3">
        <f t="shared" ca="1" si="26"/>
        <v>46318</v>
      </c>
      <c r="G132" t="str">
        <f t="shared" ca="1" si="27"/>
        <v>On track</v>
      </c>
      <c r="J132" t="s">
        <v>118</v>
      </c>
    </row>
    <row r="133" spans="1:10" x14ac:dyDescent="0.35">
      <c r="A133" s="5" t="s">
        <v>23</v>
      </c>
      <c r="B133" t="s">
        <v>182</v>
      </c>
      <c r="C133">
        <v>60</v>
      </c>
      <c r="D133" s="4">
        <f t="shared" ca="1" si="24"/>
        <v>46236</v>
      </c>
      <c r="E133" t="str">
        <f t="shared" si="25"/>
        <v>[HR Contact Name]</v>
      </c>
      <c r="F133" s="3">
        <f t="shared" ca="1" si="26"/>
        <v>46318</v>
      </c>
      <c r="G133" t="str">
        <f t="shared" ca="1" si="27"/>
        <v>On track</v>
      </c>
      <c r="J133" t="s">
        <v>118</v>
      </c>
    </row>
    <row r="134" spans="1:10" x14ac:dyDescent="0.35">
      <c r="A134" s="2" t="s">
        <v>22</v>
      </c>
      <c r="B134" s="2"/>
      <c r="C134" s="2"/>
      <c r="D134" s="2"/>
      <c r="E134" s="2"/>
      <c r="F134" s="13">
        <f ca="1">MAX(F135:F139)</f>
        <v>46374</v>
      </c>
      <c r="G134" s="2" t="str">
        <f ca="1">IF(COUNTIF(G135:G139,"Overdue")&gt;0,"Overdue","On track")</f>
        <v>On track</v>
      </c>
      <c r="H134" s="2"/>
      <c r="I134" s="2"/>
    </row>
    <row r="135" spans="1:10" x14ac:dyDescent="0.35">
      <c r="A135" s="5" t="str">
        <f>A134</f>
        <v>Finished onboarding</v>
      </c>
      <c r="B135" t="s">
        <v>184</v>
      </c>
      <c r="C135">
        <v>70</v>
      </c>
      <c r="D135" s="4">
        <f ca="1">StartDAte</f>
        <v>46236</v>
      </c>
      <c r="E135" t="str">
        <f>IF($J135="HR",HRContact,IF($J135="IT",ITContact,IF($J135="Buddy",BuddyName,Manager)))</f>
        <v>[Manager Name]</v>
      </c>
      <c r="F135" s="3">
        <f ca="1">WORKDAY(D135,C135)</f>
        <v>46332</v>
      </c>
      <c r="G135" t="str">
        <f ca="1">IF(H135="Yes","Completed",IF(TODAY()&gt;F135,"Overdue","On track"))</f>
        <v>On track</v>
      </c>
      <c r="J135" t="s">
        <v>103</v>
      </c>
    </row>
    <row r="136" spans="1:10" x14ac:dyDescent="0.35">
      <c r="A136" s="5" t="str">
        <f>A135</f>
        <v>Finished onboarding</v>
      </c>
      <c r="B136" t="s">
        <v>185</v>
      </c>
      <c r="C136">
        <v>80</v>
      </c>
      <c r="D136" s="4">
        <f ca="1">StartDAte</f>
        <v>46236</v>
      </c>
      <c r="E136" t="str">
        <f>IF($J136="HR",HRContact,IF($J136="IT",ITContact,IF($J136="Buddy",BuddyName,Manager)))</f>
        <v>[Manager Name]</v>
      </c>
      <c r="F136" s="3">
        <f ca="1">WORKDAY(D136,C136)</f>
        <v>46346</v>
      </c>
      <c r="G136" t="str">
        <f ca="1">IF(H136="Yes","Completed",IF(TODAY()&gt;F136,"Overdue","On track"))</f>
        <v>On track</v>
      </c>
      <c r="J136" t="s">
        <v>103</v>
      </c>
    </row>
    <row r="137" spans="1:10" x14ac:dyDescent="0.35">
      <c r="A137" s="5" t="str">
        <f>A136</f>
        <v>Finished onboarding</v>
      </c>
      <c r="B137" t="s">
        <v>186</v>
      </c>
      <c r="C137">
        <v>80</v>
      </c>
      <c r="D137" s="4">
        <f ca="1">StartDAte</f>
        <v>46236</v>
      </c>
      <c r="E137" t="str">
        <f>IF($J137="HR",HRContact,IF($J137="IT",ITContact,IF($J137="Buddy",BuddyName,Manager)))</f>
        <v>[Manager Name]</v>
      </c>
      <c r="F137" s="3">
        <f ca="1">WORKDAY(D137,C137)</f>
        <v>46346</v>
      </c>
      <c r="G137" t="str">
        <f ca="1">IF(H137="Yes","Completed",IF(TODAY()&gt;F137,"Overdue","On track"))</f>
        <v>On track</v>
      </c>
      <c r="J137" t="s">
        <v>103</v>
      </c>
    </row>
    <row r="138" spans="1:10" x14ac:dyDescent="0.35">
      <c r="A138" s="5" t="str">
        <f>A137</f>
        <v>Finished onboarding</v>
      </c>
      <c r="B138" t="s">
        <v>187</v>
      </c>
      <c r="C138">
        <v>90</v>
      </c>
      <c r="D138" s="4">
        <f ca="1">StartDAte</f>
        <v>46236</v>
      </c>
      <c r="E138" t="str">
        <f>IF($J138="HR",HRContact,IF($J138="IT",ITContact,IF($J138="Buddy",BuddyName,Manager)))</f>
        <v>[Manager Name]</v>
      </c>
      <c r="F138" s="3">
        <f ca="1">WORKDAY(D138,C138)</f>
        <v>46360</v>
      </c>
      <c r="G138" t="str">
        <f ca="1">IF(H138="Yes","Completed",IF(TODAY()&gt;F138,"Overdue","On track"))</f>
        <v>On track</v>
      </c>
      <c r="J138" t="s">
        <v>103</v>
      </c>
    </row>
    <row r="139" spans="1:10" x14ac:dyDescent="0.35">
      <c r="A139" t="s">
        <v>22</v>
      </c>
      <c r="B139" t="s">
        <v>188</v>
      </c>
      <c r="C139">
        <v>100</v>
      </c>
      <c r="D139" s="4">
        <f ca="1">StartDAte</f>
        <v>46236</v>
      </c>
      <c r="E139" t="str">
        <f>IF($J139="HR",HRContact,IF($J139="IT",ITContact,IF($J139="Buddy",BuddyName,Manager)))</f>
        <v>[Manager Name]</v>
      </c>
      <c r="F139" s="3">
        <f ca="1">WORKDAY(D139,C139)</f>
        <v>46374</v>
      </c>
      <c r="G139" t="str">
        <f ca="1">IF(H139="Yes","Completed",IF(TODAY()&gt;F139,"Overdue","On track"))</f>
        <v>On track</v>
      </c>
      <c r="J139" t="s">
        <v>103</v>
      </c>
    </row>
    <row r="140" spans="1:10" hidden="1" x14ac:dyDescent="0.35">
      <c r="F140" s="3"/>
    </row>
    <row r="141" spans="1:10" hidden="1" x14ac:dyDescent="0.35">
      <c r="F141" s="3"/>
    </row>
    <row r="143" spans="1:10" hidden="1" x14ac:dyDescent="0.35">
      <c r="A143" s="24"/>
      <c r="B143" s="24"/>
      <c r="C143" s="24"/>
      <c r="D143" s="24"/>
      <c r="E143" s="24"/>
      <c r="F143" s="24"/>
      <c r="G143" s="24"/>
      <c r="H143" s="24"/>
      <c r="I143" s="25" t="s">
        <v>2</v>
      </c>
    </row>
    <row r="144" spans="1:10" x14ac:dyDescent="0.35"/>
  </sheetData>
  <conditionalFormatting sqref="G2:G139">
    <cfRule type="cellIs" dxfId="0" priority="1" operator="equal">
      <formula>"Overdue"</formula>
    </cfRule>
  </conditionalFormatting>
  <dataValidations count="2">
    <dataValidation type="list" allowBlank="1" showInputMessage="1" showErrorMessage="1" sqref="H2:H141" xr:uid="{00000000-0002-0000-0300-000000000000}">
      <formula1>"Yes,No"</formula1>
    </dataValidation>
    <dataValidation type="list" allowBlank="1" showInputMessage="1" showErrorMessage="1" sqref="J2:J141" xr:uid="{00000000-0002-0000-0300-000001000000}">
      <formula1>"Manager,HR,IT,Buddy"</formula1>
    </dataValidation>
  </dataValidation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4546A"/>
  </sheetPr>
  <dimension ref="A1:G33"/>
  <sheetViews>
    <sheetView showGridLines="0" workbookViewId="0"/>
  </sheetViews>
  <sheetFormatPr defaultRowHeight="14.5" x14ac:dyDescent="0.35"/>
  <cols>
    <col min="2" max="2" width="21" customWidth="1"/>
    <col min="3" max="3" width="21.08984375" bestFit="1" customWidth="1"/>
    <col min="4" max="4" width="63.36328125" customWidth="1"/>
    <col min="5" max="5" width="17.90625" customWidth="1"/>
    <col min="6" max="6" width="31" customWidth="1"/>
    <col min="7" max="7" width="11.54296875" customWidth="1"/>
  </cols>
  <sheetData>
    <row r="1" spans="1:7" ht="21" customHeight="1" x14ac:dyDescent="0.5">
      <c r="A1" s="27" t="s">
        <v>189</v>
      </c>
    </row>
    <row r="4" spans="1:7" x14ac:dyDescent="0.35">
      <c r="B4" s="26" t="s">
        <v>190</v>
      </c>
      <c r="C4" s="26" t="s">
        <v>191</v>
      </c>
      <c r="D4" s="26" t="s">
        <v>192</v>
      </c>
      <c r="E4" s="26" t="s">
        <v>193</v>
      </c>
      <c r="F4" s="26" t="s">
        <v>194</v>
      </c>
      <c r="G4" s="26" t="s">
        <v>115</v>
      </c>
    </row>
    <row r="5" spans="1:7" ht="29" customHeight="1" x14ac:dyDescent="0.35">
      <c r="B5" s="9" t="s">
        <v>195</v>
      </c>
      <c r="C5" s="10" t="s">
        <v>196</v>
      </c>
      <c r="D5" s="11" t="s">
        <v>197</v>
      </c>
      <c r="E5" s="9"/>
      <c r="F5" s="9"/>
      <c r="G5" s="9" t="s">
        <v>198</v>
      </c>
    </row>
    <row r="6" spans="1:7" x14ac:dyDescent="0.35">
      <c r="B6" s="9"/>
      <c r="C6" s="10" t="s">
        <v>199</v>
      </c>
      <c r="D6" s="11" t="s">
        <v>200</v>
      </c>
      <c r="E6" s="9"/>
      <c r="F6" s="9"/>
      <c r="G6" s="9" t="s">
        <v>198</v>
      </c>
    </row>
    <row r="7" spans="1:7" ht="29" customHeight="1" x14ac:dyDescent="0.35">
      <c r="B7" s="9"/>
      <c r="C7" s="10" t="s">
        <v>201</v>
      </c>
      <c r="D7" s="11" t="s">
        <v>202</v>
      </c>
      <c r="E7" s="9"/>
      <c r="F7" s="9"/>
      <c r="G7" s="9" t="s">
        <v>198</v>
      </c>
    </row>
    <row r="8" spans="1:7" ht="29" customHeight="1" x14ac:dyDescent="0.35">
      <c r="B8" s="6" t="s">
        <v>203</v>
      </c>
      <c r="C8" s="7" t="s">
        <v>196</v>
      </c>
      <c r="D8" s="8" t="s">
        <v>204</v>
      </c>
      <c r="E8" s="6"/>
      <c r="F8" s="6"/>
      <c r="G8" s="6" t="s">
        <v>198</v>
      </c>
    </row>
    <row r="9" spans="1:7" ht="29" customHeight="1" x14ac:dyDescent="0.35">
      <c r="B9" s="6"/>
      <c r="C9" s="12" t="s">
        <v>205</v>
      </c>
      <c r="D9" s="12" t="s">
        <v>206</v>
      </c>
      <c r="E9" s="6"/>
      <c r="F9" s="6"/>
      <c r="G9" s="6" t="s">
        <v>198</v>
      </c>
    </row>
    <row r="10" spans="1:7" x14ac:dyDescent="0.35">
      <c r="B10" s="6"/>
      <c r="C10" s="7" t="s">
        <v>207</v>
      </c>
      <c r="D10" s="8" t="s">
        <v>208</v>
      </c>
      <c r="E10" s="6"/>
      <c r="F10" s="6"/>
      <c r="G10" s="6" t="s">
        <v>198</v>
      </c>
    </row>
    <row r="11" spans="1:7" ht="29" x14ac:dyDescent="0.35">
      <c r="B11" s="9" t="s">
        <v>209</v>
      </c>
      <c r="C11" s="10" t="s">
        <v>196</v>
      </c>
      <c r="D11" s="11" t="s">
        <v>210</v>
      </c>
      <c r="E11" s="9"/>
      <c r="F11" s="9"/>
      <c r="G11" s="9" t="s">
        <v>198</v>
      </c>
    </row>
    <row r="12" spans="1:7" ht="29" customHeight="1" x14ac:dyDescent="0.35">
      <c r="B12" s="6" t="s">
        <v>211</v>
      </c>
      <c r="C12" s="7" t="s">
        <v>196</v>
      </c>
      <c r="D12" s="8" t="s">
        <v>212</v>
      </c>
      <c r="E12" s="6"/>
      <c r="F12" s="6"/>
      <c r="G12" s="6" t="s">
        <v>198</v>
      </c>
    </row>
    <row r="13" spans="1:7" ht="29" customHeight="1" x14ac:dyDescent="0.35">
      <c r="B13" s="6"/>
      <c r="C13" s="7" t="s">
        <v>213</v>
      </c>
      <c r="D13" s="8" t="s">
        <v>214</v>
      </c>
      <c r="E13" s="6"/>
      <c r="F13" s="6"/>
      <c r="G13" s="6" t="s">
        <v>198</v>
      </c>
    </row>
    <row r="14" spans="1:7" ht="43.5" x14ac:dyDescent="0.35">
      <c r="B14" s="6"/>
      <c r="C14" s="7" t="s">
        <v>215</v>
      </c>
      <c r="D14" s="8" t="s">
        <v>309</v>
      </c>
      <c r="E14" s="6"/>
      <c r="F14" s="6"/>
      <c r="G14" s="6" t="s">
        <v>198</v>
      </c>
    </row>
    <row r="15" spans="1:7" ht="29" customHeight="1" x14ac:dyDescent="0.35">
      <c r="B15" s="9" t="s">
        <v>216</v>
      </c>
      <c r="C15" s="10" t="s">
        <v>196</v>
      </c>
      <c r="D15" s="11" t="s">
        <v>217</v>
      </c>
      <c r="E15" s="9"/>
      <c r="F15" s="9"/>
      <c r="G15" s="9" t="s">
        <v>198</v>
      </c>
    </row>
    <row r="16" spans="1:7" ht="43.5" customHeight="1" x14ac:dyDescent="0.35">
      <c r="B16" s="28"/>
      <c r="C16" s="28"/>
      <c r="D16" s="29"/>
      <c r="E16" s="28"/>
      <c r="F16" s="28"/>
      <c r="G16" s="30" t="s">
        <v>2</v>
      </c>
    </row>
    <row r="17" ht="29" customHeight="1" x14ac:dyDescent="0.35"/>
    <row r="33" spans="1:1" x14ac:dyDescent="0.35">
      <c r="A33" s="24"/>
    </row>
  </sheetData>
  <dataValidations count="1">
    <dataValidation type="list" allowBlank="1" showInputMessage="1" showErrorMessage="1" sqref="G5:G16" xr:uid="{00000000-0002-0000-0400-000000000000}">
      <formula1>"Yes,No"</formula1>
    </dataValidation>
  </dataValidations>
  <pageMargins left="0.7" right="0.7" top="0.75" bottom="0.75" header="0.3" footer="0.3"/>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4546A"/>
  </sheetPr>
  <dimension ref="A1:I26"/>
  <sheetViews>
    <sheetView workbookViewId="0">
      <selection activeCell="A2" sqref="A2"/>
    </sheetView>
  </sheetViews>
  <sheetFormatPr defaultRowHeight="14.5" x14ac:dyDescent="0.35"/>
  <cols>
    <col min="1" max="1" width="9.90625" bestFit="1" customWidth="1"/>
    <col min="2" max="2" width="8.7265625" customWidth="1"/>
    <col min="3" max="3" width="10.1796875" customWidth="1"/>
    <col min="4" max="4" width="8.7265625" customWidth="1"/>
    <col min="5" max="5" width="21.81640625" customWidth="1"/>
    <col min="6" max="6" width="21.453125" customWidth="1"/>
    <col min="7" max="7" width="20.36328125" customWidth="1"/>
    <col min="8" max="8" width="55.1796875" customWidth="1"/>
    <col min="9" max="9" width="11.08984375" customWidth="1"/>
  </cols>
  <sheetData>
    <row r="1" spans="1:9" x14ac:dyDescent="0.35">
      <c r="A1" s="44" t="s">
        <v>218</v>
      </c>
      <c r="B1" s="45" t="s">
        <v>219</v>
      </c>
      <c r="C1" s="45" t="s">
        <v>220</v>
      </c>
      <c r="D1" s="45" t="s">
        <v>221</v>
      </c>
      <c r="E1" s="45" t="s">
        <v>110</v>
      </c>
      <c r="F1" s="45" t="s">
        <v>222</v>
      </c>
      <c r="G1" s="45" t="s">
        <v>223</v>
      </c>
      <c r="H1" s="45" t="s">
        <v>224</v>
      </c>
      <c r="I1" s="46" t="s">
        <v>225</v>
      </c>
    </row>
    <row r="2" spans="1:9" x14ac:dyDescent="0.35">
      <c r="A2" s="62">
        <f t="shared" ref="A2:A24" ca="1" si="0">StartDAte+I2</f>
        <v>46236</v>
      </c>
      <c r="B2" s="53">
        <v>0.375</v>
      </c>
      <c r="C2" s="54" t="s">
        <v>226</v>
      </c>
      <c r="D2" s="53">
        <v>0.41666666666666669</v>
      </c>
      <c r="E2" s="54" t="s">
        <v>227</v>
      </c>
      <c r="F2" s="54" t="s">
        <v>228</v>
      </c>
      <c r="G2" s="54" t="s">
        <v>103</v>
      </c>
      <c r="H2" s="54" t="s">
        <v>229</v>
      </c>
      <c r="I2" s="50">
        <v>0</v>
      </c>
    </row>
    <row r="3" spans="1:9" x14ac:dyDescent="0.35">
      <c r="A3" s="63">
        <f t="shared" ca="1" si="0"/>
        <v>46236</v>
      </c>
      <c r="B3" s="55">
        <v>0.41666666666666669</v>
      </c>
      <c r="C3" s="56" t="s">
        <v>226</v>
      </c>
      <c r="D3" s="55">
        <v>0.45833333333333331</v>
      </c>
      <c r="E3" s="56" t="s">
        <v>230</v>
      </c>
      <c r="F3" s="56" t="s">
        <v>231</v>
      </c>
      <c r="G3" s="56" t="s">
        <v>121</v>
      </c>
      <c r="H3" s="56" t="s">
        <v>232</v>
      </c>
      <c r="I3" s="51">
        <v>0</v>
      </c>
    </row>
    <row r="4" spans="1:9" x14ac:dyDescent="0.35">
      <c r="A4" s="64">
        <f t="shared" ca="1" si="0"/>
        <v>46236</v>
      </c>
      <c r="B4" s="47">
        <v>0.5</v>
      </c>
      <c r="C4" s="48" t="s">
        <v>226</v>
      </c>
      <c r="D4" s="47">
        <v>0.54166666666666663</v>
      </c>
      <c r="E4" s="48" t="s">
        <v>233</v>
      </c>
      <c r="F4" s="48" t="s">
        <v>234</v>
      </c>
      <c r="G4" s="48" t="s">
        <v>235</v>
      </c>
      <c r="H4" s="48" t="s">
        <v>236</v>
      </c>
      <c r="I4" s="49">
        <v>0</v>
      </c>
    </row>
    <row r="5" spans="1:9" x14ac:dyDescent="0.35">
      <c r="A5" s="65">
        <f t="shared" ca="1" si="0"/>
        <v>46236</v>
      </c>
      <c r="B5" s="57">
        <v>0.58333333333333337</v>
      </c>
      <c r="C5" s="58" t="s">
        <v>226</v>
      </c>
      <c r="D5" s="57">
        <v>0.625</v>
      </c>
      <c r="E5" s="58" t="s">
        <v>237</v>
      </c>
      <c r="F5" s="58" t="s">
        <v>228</v>
      </c>
      <c r="G5" s="58" t="s">
        <v>101</v>
      </c>
      <c r="H5" s="58" t="s">
        <v>238</v>
      </c>
      <c r="I5" s="52">
        <v>0</v>
      </c>
    </row>
    <row r="6" spans="1:9" x14ac:dyDescent="0.35">
      <c r="A6" s="64">
        <f t="shared" ca="1" si="0"/>
        <v>46236</v>
      </c>
      <c r="B6" s="47">
        <v>0.64583333333333337</v>
      </c>
      <c r="C6" s="48" t="s">
        <v>239</v>
      </c>
      <c r="D6" s="47">
        <v>0.66666666666666663</v>
      </c>
      <c r="E6" s="48" t="s">
        <v>240</v>
      </c>
      <c r="F6" s="48" t="s">
        <v>228</v>
      </c>
      <c r="G6" s="48" t="s">
        <v>103</v>
      </c>
      <c r="H6" s="48" t="s">
        <v>241</v>
      </c>
      <c r="I6" s="49">
        <v>0</v>
      </c>
    </row>
    <row r="7" spans="1:9" x14ac:dyDescent="0.35">
      <c r="A7" s="65">
        <f t="shared" ca="1" si="0"/>
        <v>46237</v>
      </c>
      <c r="B7" s="57">
        <v>0.375</v>
      </c>
      <c r="C7" s="58" t="s">
        <v>226</v>
      </c>
      <c r="D7" s="57">
        <v>0.41666666666666669</v>
      </c>
      <c r="E7" s="58" t="s">
        <v>242</v>
      </c>
      <c r="F7" s="58" t="s">
        <v>243</v>
      </c>
      <c r="G7" s="58" t="s">
        <v>103</v>
      </c>
      <c r="H7" s="58" t="s">
        <v>244</v>
      </c>
      <c r="I7" s="52">
        <v>1</v>
      </c>
    </row>
    <row r="8" spans="1:9" x14ac:dyDescent="0.35">
      <c r="A8" s="64">
        <f t="shared" ca="1" si="0"/>
        <v>46237</v>
      </c>
      <c r="B8" s="47">
        <v>0.41666666666666669</v>
      </c>
      <c r="C8" s="48" t="s">
        <v>226</v>
      </c>
      <c r="D8" s="47">
        <v>0.45833333333333331</v>
      </c>
      <c r="E8" s="48" t="s">
        <v>245</v>
      </c>
      <c r="F8" s="48" t="s">
        <v>243</v>
      </c>
      <c r="G8" s="48" t="s">
        <v>103</v>
      </c>
      <c r="H8" s="48" t="s">
        <v>170</v>
      </c>
      <c r="I8" s="49">
        <v>1</v>
      </c>
    </row>
    <row r="9" spans="1:9" x14ac:dyDescent="0.35">
      <c r="A9" s="65">
        <f t="shared" ca="1" si="0"/>
        <v>46237</v>
      </c>
      <c r="B9" s="57">
        <v>0.45833333333333331</v>
      </c>
      <c r="C9" s="58" t="s">
        <v>226</v>
      </c>
      <c r="D9" s="57">
        <v>0.5</v>
      </c>
      <c r="E9" s="58" t="s">
        <v>246</v>
      </c>
      <c r="F9" s="58" t="s">
        <v>243</v>
      </c>
      <c r="G9" s="58" t="s">
        <v>118</v>
      </c>
      <c r="H9" s="58" t="s">
        <v>247</v>
      </c>
      <c r="I9" s="52">
        <v>1</v>
      </c>
    </row>
    <row r="10" spans="1:9" x14ac:dyDescent="0.35">
      <c r="A10" s="64">
        <f t="shared" ca="1" si="0"/>
        <v>46237</v>
      </c>
      <c r="B10" s="47">
        <v>0.58333333333333337</v>
      </c>
      <c r="C10" s="48" t="s">
        <v>226</v>
      </c>
      <c r="D10" s="47">
        <v>0.625</v>
      </c>
      <c r="E10" s="48" t="s">
        <v>248</v>
      </c>
      <c r="F10" s="48" t="s">
        <v>243</v>
      </c>
      <c r="G10" s="48" t="s">
        <v>121</v>
      </c>
      <c r="H10" s="48" t="s">
        <v>249</v>
      </c>
      <c r="I10" s="49">
        <v>1</v>
      </c>
    </row>
    <row r="11" spans="1:9" x14ac:dyDescent="0.35">
      <c r="A11" s="65">
        <f t="shared" ca="1" si="0"/>
        <v>46237</v>
      </c>
      <c r="B11" s="57">
        <v>0.625</v>
      </c>
      <c r="C11" s="58" t="s">
        <v>239</v>
      </c>
      <c r="D11" s="57">
        <v>0.64583333333333337</v>
      </c>
      <c r="E11" s="58" t="s">
        <v>250</v>
      </c>
      <c r="F11" s="58" t="s">
        <v>243</v>
      </c>
      <c r="G11" s="58" t="s">
        <v>103</v>
      </c>
      <c r="H11" s="58" t="s">
        <v>172</v>
      </c>
      <c r="I11" s="52">
        <v>1</v>
      </c>
    </row>
    <row r="12" spans="1:9" x14ac:dyDescent="0.35">
      <c r="A12" s="64">
        <f t="shared" ca="1" si="0"/>
        <v>46238</v>
      </c>
      <c r="B12" s="47">
        <v>0.375</v>
      </c>
      <c r="C12" s="48" t="s">
        <v>251</v>
      </c>
      <c r="D12" s="47">
        <v>0.45833333333333331</v>
      </c>
      <c r="E12" s="48" t="s">
        <v>252</v>
      </c>
      <c r="F12" s="48" t="s">
        <v>243</v>
      </c>
      <c r="G12" s="48" t="s">
        <v>103</v>
      </c>
      <c r="H12" s="48" t="s">
        <v>253</v>
      </c>
      <c r="I12" s="49">
        <v>2</v>
      </c>
    </row>
    <row r="13" spans="1:9" x14ac:dyDescent="0.35">
      <c r="A13" s="65">
        <f t="shared" ca="1" si="0"/>
        <v>46238</v>
      </c>
      <c r="B13" s="57">
        <v>0.54166666666666663</v>
      </c>
      <c r="C13" s="58" t="s">
        <v>226</v>
      </c>
      <c r="D13" s="57">
        <v>0.58333333333333337</v>
      </c>
      <c r="E13" s="58" t="s">
        <v>254</v>
      </c>
      <c r="F13" s="58" t="s">
        <v>228</v>
      </c>
      <c r="G13" s="58" t="s">
        <v>103</v>
      </c>
      <c r="H13" s="58" t="s">
        <v>255</v>
      </c>
      <c r="I13" s="52">
        <v>2</v>
      </c>
    </row>
    <row r="14" spans="1:9" x14ac:dyDescent="0.35">
      <c r="A14" s="64">
        <f t="shared" ca="1" si="0"/>
        <v>46239</v>
      </c>
      <c r="B14" s="47">
        <v>0.375</v>
      </c>
      <c r="C14" s="48" t="s">
        <v>251</v>
      </c>
      <c r="D14" s="47">
        <v>0.45833333333333331</v>
      </c>
      <c r="E14" s="48" t="s">
        <v>256</v>
      </c>
      <c r="F14" s="48" t="s">
        <v>228</v>
      </c>
      <c r="G14" s="48" t="s">
        <v>101</v>
      </c>
      <c r="H14" s="48" t="s">
        <v>257</v>
      </c>
      <c r="I14" s="49">
        <v>3</v>
      </c>
    </row>
    <row r="15" spans="1:9" x14ac:dyDescent="0.35">
      <c r="A15" s="65">
        <f t="shared" ca="1" si="0"/>
        <v>46240</v>
      </c>
      <c r="B15" s="57">
        <v>0.375</v>
      </c>
      <c r="C15" s="58" t="s">
        <v>226</v>
      </c>
      <c r="D15" s="57">
        <v>0.41666666666666669</v>
      </c>
      <c r="E15" s="58" t="s">
        <v>258</v>
      </c>
      <c r="F15" s="58" t="s">
        <v>243</v>
      </c>
      <c r="G15" s="58" t="s">
        <v>103</v>
      </c>
      <c r="H15" s="58" t="s">
        <v>259</v>
      </c>
      <c r="I15" s="52">
        <v>4</v>
      </c>
    </row>
    <row r="16" spans="1:9" x14ac:dyDescent="0.35">
      <c r="A16" s="64">
        <f t="shared" ca="1" si="0"/>
        <v>46243</v>
      </c>
      <c r="B16" s="47">
        <v>0.375</v>
      </c>
      <c r="C16" s="48" t="s">
        <v>239</v>
      </c>
      <c r="D16" s="47">
        <v>0.39583333333333331</v>
      </c>
      <c r="E16" s="79" t="s">
        <v>260</v>
      </c>
      <c r="F16" s="79" t="s">
        <v>243</v>
      </c>
      <c r="G16" s="79" t="s">
        <v>235</v>
      </c>
      <c r="H16" s="79" t="s">
        <v>261</v>
      </c>
      <c r="I16" s="49">
        <v>7</v>
      </c>
    </row>
    <row r="17" spans="1:9" x14ac:dyDescent="0.35">
      <c r="A17" s="65">
        <f t="shared" ca="1" si="0"/>
        <v>46243</v>
      </c>
      <c r="B17" s="57">
        <v>0.41666666666666669</v>
      </c>
      <c r="C17" s="58" t="s">
        <v>239</v>
      </c>
      <c r="D17" s="57">
        <v>0.4375</v>
      </c>
      <c r="E17" s="58" t="s">
        <v>262</v>
      </c>
      <c r="F17" s="58" t="s">
        <v>243</v>
      </c>
      <c r="G17" s="58" t="s">
        <v>118</v>
      </c>
      <c r="H17" s="58" t="s">
        <v>263</v>
      </c>
      <c r="I17" s="52">
        <v>7</v>
      </c>
    </row>
    <row r="18" spans="1:9" x14ac:dyDescent="0.35">
      <c r="A18" s="64">
        <f t="shared" ca="1" si="0"/>
        <v>46243</v>
      </c>
      <c r="B18" s="47">
        <v>0.4375</v>
      </c>
      <c r="C18" s="48" t="s">
        <v>239</v>
      </c>
      <c r="D18" s="47">
        <v>0.45833333333333331</v>
      </c>
      <c r="E18" s="79" t="s">
        <v>264</v>
      </c>
      <c r="F18" s="79" t="s">
        <v>243</v>
      </c>
      <c r="G18" s="79" t="s">
        <v>118</v>
      </c>
      <c r="H18" s="79" t="s">
        <v>265</v>
      </c>
      <c r="I18" s="49">
        <v>7</v>
      </c>
    </row>
    <row r="19" spans="1:9" x14ac:dyDescent="0.35">
      <c r="A19" s="65">
        <f t="shared" ca="1" si="0"/>
        <v>46243</v>
      </c>
      <c r="B19" s="57">
        <v>0.45833333333333331</v>
      </c>
      <c r="C19" s="58" t="s">
        <v>226</v>
      </c>
      <c r="D19" s="57">
        <v>0.5</v>
      </c>
      <c r="E19" s="58" t="s">
        <v>311</v>
      </c>
      <c r="F19" s="58" t="s">
        <v>243</v>
      </c>
      <c r="G19" s="58" t="s">
        <v>121</v>
      </c>
      <c r="H19" s="58" t="s">
        <v>310</v>
      </c>
      <c r="I19" s="52">
        <v>7</v>
      </c>
    </row>
    <row r="20" spans="1:9" x14ac:dyDescent="0.35">
      <c r="A20" s="64">
        <f t="shared" ca="1" si="0"/>
        <v>46246</v>
      </c>
      <c r="B20" s="47">
        <v>0.375</v>
      </c>
      <c r="C20" s="48" t="s">
        <v>226</v>
      </c>
      <c r="D20" s="47">
        <v>0.41666666666666669</v>
      </c>
      <c r="E20" s="79" t="s">
        <v>266</v>
      </c>
      <c r="F20" s="79" t="s">
        <v>243</v>
      </c>
      <c r="G20" s="79" t="s">
        <v>103</v>
      </c>
      <c r="H20" s="79" t="s">
        <v>267</v>
      </c>
      <c r="I20" s="49">
        <v>10</v>
      </c>
    </row>
    <row r="21" spans="1:9" x14ac:dyDescent="0.35">
      <c r="A21" s="65">
        <f t="shared" ca="1" si="0"/>
        <v>46250</v>
      </c>
      <c r="B21" s="57">
        <v>0.375</v>
      </c>
      <c r="C21" s="58" t="s">
        <v>239</v>
      </c>
      <c r="D21" s="57">
        <v>0.39583333333333331</v>
      </c>
      <c r="E21" s="58" t="s">
        <v>268</v>
      </c>
      <c r="F21" s="58" t="s">
        <v>243</v>
      </c>
      <c r="G21" s="58" t="s">
        <v>103</v>
      </c>
      <c r="H21" s="58" t="s">
        <v>269</v>
      </c>
      <c r="I21" s="52">
        <v>14</v>
      </c>
    </row>
    <row r="22" spans="1:9" x14ac:dyDescent="0.35">
      <c r="A22" s="64">
        <f t="shared" ca="1" si="0"/>
        <v>46257</v>
      </c>
      <c r="B22" s="47">
        <v>0.375</v>
      </c>
      <c r="C22" s="48" t="s">
        <v>239</v>
      </c>
      <c r="D22" s="47">
        <v>0.39583333333333331</v>
      </c>
      <c r="E22" s="79" t="s">
        <v>270</v>
      </c>
      <c r="F22" s="79" t="s">
        <v>243</v>
      </c>
      <c r="G22" s="79" t="s">
        <v>103</v>
      </c>
      <c r="H22" s="79" t="s">
        <v>271</v>
      </c>
      <c r="I22" s="49">
        <v>21</v>
      </c>
    </row>
    <row r="23" spans="1:9" x14ac:dyDescent="0.35">
      <c r="A23" s="65">
        <f t="shared" ca="1" si="0"/>
        <v>46266</v>
      </c>
      <c r="B23" s="57">
        <v>0.375</v>
      </c>
      <c r="C23" s="58" t="s">
        <v>239</v>
      </c>
      <c r="D23" s="57">
        <v>0.39583333333333331</v>
      </c>
      <c r="E23" s="58" t="s">
        <v>272</v>
      </c>
      <c r="F23" s="58" t="s">
        <v>243</v>
      </c>
      <c r="G23" s="58" t="s">
        <v>103</v>
      </c>
      <c r="H23" s="58" t="s">
        <v>273</v>
      </c>
      <c r="I23" s="52">
        <v>30</v>
      </c>
    </row>
    <row r="24" spans="1:9" x14ac:dyDescent="0.35">
      <c r="A24" s="66">
        <f t="shared" ca="1" si="0"/>
        <v>46266</v>
      </c>
      <c r="B24" s="59">
        <v>0.41666666666666669</v>
      </c>
      <c r="C24" s="60" t="s">
        <v>239</v>
      </c>
      <c r="D24" s="59">
        <v>0.4375</v>
      </c>
      <c r="E24" s="80" t="s">
        <v>274</v>
      </c>
      <c r="F24" s="80" t="s">
        <v>275</v>
      </c>
      <c r="G24" s="80" t="s">
        <v>103</v>
      </c>
      <c r="H24" s="80" t="s">
        <v>183</v>
      </c>
      <c r="I24" s="61">
        <v>30</v>
      </c>
    </row>
    <row r="26" spans="1:9" x14ac:dyDescent="0.35">
      <c r="A26" s="24"/>
      <c r="B26" s="24"/>
      <c r="C26" s="24"/>
      <c r="D26" s="24"/>
      <c r="E26" s="24"/>
      <c r="F26" s="24"/>
      <c r="G26" s="24"/>
      <c r="H26" s="25" t="s">
        <v>2</v>
      </c>
      <c r="I26" s="24"/>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546A"/>
  </sheetPr>
  <dimension ref="A1:I76"/>
  <sheetViews>
    <sheetView workbookViewId="0">
      <selection activeCell="A78" sqref="A78:XFD1048576"/>
    </sheetView>
  </sheetViews>
  <sheetFormatPr defaultColWidth="0" defaultRowHeight="14.5" zeroHeight="1" x14ac:dyDescent="0.35"/>
  <cols>
    <col min="1" max="1" width="3.6328125" customWidth="1"/>
    <col min="2" max="8" width="16.36328125" customWidth="1"/>
    <col min="9" max="10" width="8.7265625" hidden="1" customWidth="1"/>
    <col min="11" max="16384" width="8.7265625" hidden="1"/>
  </cols>
  <sheetData>
    <row r="1" spans="1:9" ht="15" customHeight="1" thickTop="1" x14ac:dyDescent="0.35">
      <c r="A1" s="35"/>
      <c r="B1" s="35"/>
      <c r="C1" s="35"/>
      <c r="D1" s="35"/>
      <c r="E1" s="35"/>
      <c r="F1" s="35"/>
      <c r="G1" s="35"/>
      <c r="H1" s="35"/>
      <c r="I1" s="35"/>
    </row>
    <row r="2" spans="1:9" ht="21" customHeight="1" x14ac:dyDescent="0.5">
      <c r="B2" s="27" t="s">
        <v>276</v>
      </c>
    </row>
    <row r="4" spans="1:9" ht="20" customHeight="1" x14ac:dyDescent="0.35">
      <c r="B4" s="76" t="s">
        <v>277</v>
      </c>
      <c r="C4" s="70"/>
      <c r="D4" s="70"/>
      <c r="E4" s="70"/>
      <c r="F4" s="70"/>
      <c r="G4" s="70"/>
      <c r="H4" s="70"/>
    </row>
    <row r="6" spans="1:9" ht="20" customHeight="1" x14ac:dyDescent="0.35">
      <c r="B6" s="74" t="str">
        <f>"Kære "&amp;EmployeeName&amp;","</f>
        <v>Kære [New Hire Name],</v>
      </c>
      <c r="C6" s="70"/>
      <c r="D6" s="70"/>
      <c r="E6" s="70"/>
      <c r="F6" s="70"/>
      <c r="G6" s="70"/>
      <c r="H6" s="70"/>
    </row>
    <row r="8" spans="1:9" ht="55" customHeight="1" x14ac:dyDescent="0.35">
      <c r="B8" s="74" t="s">
        <v>278</v>
      </c>
      <c r="C8" s="70"/>
      <c r="D8" s="70"/>
      <c r="E8" s="70"/>
      <c r="F8" s="70"/>
      <c r="G8" s="70"/>
      <c r="H8" s="70"/>
    </row>
    <row r="10" spans="1:9" ht="60" customHeight="1" x14ac:dyDescent="0.35">
      <c r="B10" s="74" t="s">
        <v>279</v>
      </c>
      <c r="C10" s="70"/>
      <c r="D10" s="70"/>
      <c r="E10" s="70"/>
      <c r="F10" s="70"/>
      <c r="G10" s="70"/>
      <c r="H10" s="70"/>
    </row>
    <row r="12" spans="1:9" ht="45" customHeight="1" x14ac:dyDescent="0.35">
      <c r="B12" s="74" t="s">
        <v>280</v>
      </c>
      <c r="C12" s="70"/>
      <c r="D12" s="70"/>
      <c r="E12" s="70"/>
      <c r="F12" s="70"/>
      <c r="G12" s="70"/>
      <c r="H12" s="70"/>
    </row>
    <row r="14" spans="1:9" ht="60" customHeight="1" x14ac:dyDescent="0.35">
      <c r="B14" s="74" t="s">
        <v>281</v>
      </c>
      <c r="C14" s="70"/>
      <c r="D14" s="70"/>
      <c r="E14" s="70"/>
      <c r="F14" s="70"/>
      <c r="G14" s="70"/>
      <c r="H14" s="70"/>
    </row>
    <row r="16" spans="1:9" ht="40" customHeight="1" x14ac:dyDescent="0.35">
      <c r="B16" s="74" t="s">
        <v>282</v>
      </c>
      <c r="C16" s="70"/>
      <c r="D16" s="70"/>
      <c r="E16" s="70"/>
      <c r="F16" s="70"/>
      <c r="G16" s="70"/>
      <c r="H16" s="70"/>
    </row>
    <row r="18" spans="2:8" ht="50" customHeight="1" x14ac:dyDescent="0.35">
      <c r="B18" s="74" t="s">
        <v>283</v>
      </c>
      <c r="C18" s="70"/>
      <c r="D18" s="70"/>
      <c r="E18" s="70"/>
      <c r="F18" s="70"/>
      <c r="G18" s="70"/>
      <c r="H18" s="70"/>
    </row>
    <row r="20" spans="2:8" ht="30" customHeight="1" x14ac:dyDescent="0.35">
      <c r="B20" s="74" t="s">
        <v>284</v>
      </c>
      <c r="C20" s="70"/>
      <c r="D20" s="70"/>
      <c r="E20" s="70"/>
      <c r="F20" s="70"/>
      <c r="G20" s="70"/>
      <c r="H20" s="70"/>
    </row>
    <row r="22" spans="2:8" ht="45" customHeight="1" x14ac:dyDescent="0.35">
      <c r="B22" s="74" t="s">
        <v>285</v>
      </c>
      <c r="C22" s="70"/>
      <c r="D22" s="70"/>
      <c r="E22" s="70"/>
      <c r="F22" s="70"/>
      <c r="G22" s="70"/>
      <c r="H22" s="70"/>
    </row>
    <row r="24" spans="2:8" ht="45" customHeight="1" x14ac:dyDescent="0.35">
      <c r="B24" s="74" t="s">
        <v>286</v>
      </c>
      <c r="C24" s="70"/>
      <c r="D24" s="70"/>
      <c r="E24" s="70"/>
      <c r="F24" s="70"/>
      <c r="G24" s="70"/>
      <c r="H24" s="70"/>
    </row>
    <row r="26" spans="2:8" ht="75" customHeight="1" x14ac:dyDescent="0.35">
      <c r="B26" s="74" t="s">
        <v>287</v>
      </c>
      <c r="C26" s="70"/>
      <c r="D26" s="70"/>
      <c r="E26" s="70"/>
      <c r="F26" s="70"/>
      <c r="G26" s="70"/>
      <c r="H26" s="70"/>
    </row>
    <row r="28" spans="2:8" ht="45" customHeight="1" x14ac:dyDescent="0.35">
      <c r="B28" s="74" t="s">
        <v>288</v>
      </c>
      <c r="C28" s="70"/>
      <c r="D28" s="70"/>
      <c r="E28" s="70"/>
      <c r="F28" s="70"/>
      <c r="G28" s="70"/>
      <c r="H28" s="70"/>
    </row>
    <row r="30" spans="2:8" ht="70" customHeight="1" x14ac:dyDescent="0.35">
      <c r="B30" s="74" t="s">
        <v>289</v>
      </c>
      <c r="C30" s="70"/>
      <c r="D30" s="70"/>
      <c r="E30" s="70"/>
      <c r="F30" s="70"/>
      <c r="G30" s="70"/>
      <c r="H30" s="70"/>
    </row>
    <row r="32" spans="2:8" ht="25" customHeight="1" x14ac:dyDescent="0.35">
      <c r="B32" s="74" t="s">
        <v>290</v>
      </c>
      <c r="C32" s="70"/>
      <c r="D32" s="70"/>
      <c r="E32" s="70"/>
      <c r="F32" s="70"/>
      <c r="G32" s="70"/>
      <c r="H32" s="70"/>
    </row>
    <row r="34" spans="1:8" ht="20" customHeight="1" x14ac:dyDescent="0.35">
      <c r="B34" s="74" t="s">
        <v>291</v>
      </c>
      <c r="C34" s="70"/>
      <c r="D34" s="70"/>
      <c r="E34" s="70"/>
      <c r="F34" s="70"/>
      <c r="G34" s="70"/>
      <c r="H34" s="70"/>
    </row>
    <row r="36" spans="1:8" ht="20" customHeight="1" x14ac:dyDescent="0.35">
      <c r="B36" s="76" t="str">
        <f>Manager</f>
        <v>[Manager Name]</v>
      </c>
      <c r="C36" s="70"/>
      <c r="D36" s="70"/>
      <c r="E36" s="70"/>
      <c r="F36" s="70"/>
      <c r="G36" s="70"/>
      <c r="H36" s="70"/>
    </row>
    <row r="39" spans="1:8" ht="15" customHeight="1" thickBot="1" x14ac:dyDescent="0.4">
      <c r="A39" s="24"/>
      <c r="B39" s="24"/>
      <c r="C39" s="24"/>
      <c r="D39" s="24"/>
      <c r="E39" s="24"/>
      <c r="F39" s="24"/>
      <c r="G39" s="24"/>
      <c r="H39" s="25" t="s">
        <v>2</v>
      </c>
    </row>
    <row r="40" spans="1:8" ht="15" customHeight="1" thickTop="1" x14ac:dyDescent="0.35">
      <c r="A40" s="68"/>
      <c r="B40" s="68"/>
      <c r="C40" s="68"/>
      <c r="D40" s="68"/>
      <c r="E40" s="68"/>
      <c r="F40" s="68"/>
      <c r="G40" s="68"/>
      <c r="H40" s="68"/>
    </row>
    <row r="42" spans="1:8" ht="14.5" customHeight="1" x14ac:dyDescent="0.5">
      <c r="B42" s="77" t="s">
        <v>292</v>
      </c>
      <c r="C42" s="70"/>
      <c r="D42" s="70"/>
      <c r="E42" s="70"/>
      <c r="F42" s="70"/>
      <c r="G42" s="70"/>
      <c r="H42" s="70"/>
    </row>
    <row r="44" spans="1:8" ht="14.5" customHeight="1" x14ac:dyDescent="0.35">
      <c r="B44" s="75" t="s">
        <v>293</v>
      </c>
      <c r="C44" s="70"/>
      <c r="D44" s="70"/>
      <c r="E44" s="70"/>
      <c r="F44" s="70"/>
      <c r="G44" s="70"/>
      <c r="H44" s="70"/>
    </row>
    <row r="46" spans="1:8" ht="14.5" customHeight="1" x14ac:dyDescent="0.35">
      <c r="B46" s="70" t="str">
        <f>"Dear "&amp;EmployeeName&amp;","</f>
        <v>Dear [New Hire Name],</v>
      </c>
      <c r="C46" s="70"/>
      <c r="D46" s="70"/>
      <c r="E46" s="70"/>
      <c r="F46" s="70"/>
      <c r="G46" s="70"/>
      <c r="H46" s="70"/>
    </row>
    <row r="48" spans="1:8" ht="14.5" customHeight="1" x14ac:dyDescent="0.35">
      <c r="B48" s="70" t="s">
        <v>294</v>
      </c>
      <c r="C48" s="70"/>
      <c r="D48" s="70"/>
      <c r="E48" s="70"/>
      <c r="F48" s="70"/>
      <c r="G48" s="70"/>
      <c r="H48" s="70"/>
    </row>
    <row r="50" spans="2:8" ht="14.5" customHeight="1" x14ac:dyDescent="0.35">
      <c r="B50" s="70" t="s">
        <v>295</v>
      </c>
      <c r="C50" s="70"/>
      <c r="D50" s="70"/>
      <c r="E50" s="70"/>
      <c r="F50" s="70"/>
      <c r="G50" s="70"/>
      <c r="H50" s="70"/>
    </row>
    <row r="52" spans="2:8" ht="14.5" customHeight="1" x14ac:dyDescent="0.35">
      <c r="B52" s="70" t="s">
        <v>296</v>
      </c>
      <c r="C52" s="70"/>
      <c r="D52" s="70"/>
      <c r="E52" s="70"/>
      <c r="F52" s="70"/>
      <c r="G52" s="70"/>
      <c r="H52" s="70"/>
    </row>
    <row r="54" spans="2:8" ht="14.5" customHeight="1" x14ac:dyDescent="0.35">
      <c r="B54" s="70" t="s">
        <v>297</v>
      </c>
      <c r="C54" s="70"/>
      <c r="D54" s="70"/>
      <c r="E54" s="70"/>
      <c r="F54" s="70"/>
      <c r="G54" s="70"/>
      <c r="H54" s="70"/>
    </row>
    <row r="56" spans="2:8" ht="14.5" customHeight="1" x14ac:dyDescent="0.35">
      <c r="B56" s="70" t="s">
        <v>298</v>
      </c>
      <c r="C56" s="70"/>
      <c r="D56" s="70"/>
      <c r="E56" s="70"/>
      <c r="F56" s="70"/>
      <c r="G56" s="70"/>
      <c r="H56" s="70"/>
    </row>
    <row r="58" spans="2:8" ht="14.5" customHeight="1" x14ac:dyDescent="0.35">
      <c r="B58" s="70" t="s">
        <v>299</v>
      </c>
      <c r="C58" s="70"/>
      <c r="D58" s="70"/>
      <c r="E58" s="70"/>
      <c r="F58" s="70"/>
      <c r="G58" s="70"/>
      <c r="H58" s="70"/>
    </row>
    <row r="60" spans="2:8" ht="14.5" customHeight="1" x14ac:dyDescent="0.35">
      <c r="B60" s="70" t="s">
        <v>300</v>
      </c>
      <c r="C60" s="70"/>
      <c r="D60" s="70"/>
      <c r="E60" s="70"/>
      <c r="F60" s="70"/>
      <c r="G60" s="70"/>
      <c r="H60" s="70"/>
    </row>
    <row r="62" spans="2:8" ht="14.5" customHeight="1" x14ac:dyDescent="0.35">
      <c r="B62" s="70" t="s">
        <v>301</v>
      </c>
      <c r="C62" s="70"/>
      <c r="D62" s="70"/>
      <c r="E62" s="70"/>
      <c r="F62" s="70"/>
      <c r="G62" s="70"/>
      <c r="H62" s="70"/>
    </row>
    <row r="64" spans="2:8" ht="14.5" customHeight="1" x14ac:dyDescent="0.35">
      <c r="B64" s="70" t="s">
        <v>302</v>
      </c>
      <c r="C64" s="70"/>
      <c r="D64" s="70"/>
      <c r="E64" s="70"/>
      <c r="F64" s="70"/>
      <c r="G64" s="70"/>
      <c r="H64" s="70"/>
    </row>
    <row r="66" spans="2:8" ht="14.5" customHeight="1" x14ac:dyDescent="0.35">
      <c r="B66" s="70" t="s">
        <v>303</v>
      </c>
      <c r="C66" s="70"/>
      <c r="D66" s="70"/>
      <c r="E66" s="70"/>
      <c r="F66" s="70"/>
      <c r="G66" s="70"/>
      <c r="H66" s="70"/>
    </row>
    <row r="68" spans="2:8" ht="14.5" customHeight="1" x14ac:dyDescent="0.35">
      <c r="B68" s="70" t="s">
        <v>304</v>
      </c>
      <c r="C68" s="70"/>
      <c r="D68" s="70"/>
      <c r="E68" s="70"/>
      <c r="F68" s="70"/>
      <c r="G68" s="70"/>
      <c r="H68" s="70"/>
    </row>
    <row r="70" spans="2:8" ht="14.5" customHeight="1" x14ac:dyDescent="0.35">
      <c r="B70" s="70" t="s">
        <v>305</v>
      </c>
      <c r="C70" s="70"/>
      <c r="D70" s="70"/>
      <c r="E70" s="70"/>
      <c r="F70" s="70"/>
      <c r="G70" s="70"/>
      <c r="H70" s="70"/>
    </row>
    <row r="72" spans="2:8" ht="14.5" customHeight="1" x14ac:dyDescent="0.35">
      <c r="B72" s="70" t="s">
        <v>306</v>
      </c>
      <c r="C72" s="70"/>
      <c r="D72" s="70"/>
      <c r="E72" s="70"/>
      <c r="F72" s="70"/>
      <c r="G72" s="70"/>
      <c r="H72" s="70"/>
    </row>
    <row r="74" spans="2:8" ht="14.5" customHeight="1" x14ac:dyDescent="0.35">
      <c r="B74" s="70" t="s">
        <v>307</v>
      </c>
      <c r="C74" s="70"/>
      <c r="D74" s="70"/>
      <c r="E74" s="70"/>
      <c r="F74" s="70"/>
      <c r="G74" s="70"/>
      <c r="H74" s="70"/>
    </row>
    <row r="76" spans="2:8" ht="14.5" customHeight="1" x14ac:dyDescent="0.35">
      <c r="B76" s="75" t="str">
        <f>Manager</f>
        <v>[Manager Name]</v>
      </c>
      <c r="C76" s="70"/>
      <c r="D76" s="70"/>
      <c r="E76" s="70"/>
      <c r="F76" s="70"/>
      <c r="G76" s="70"/>
      <c r="H76" s="70"/>
    </row>
  </sheetData>
  <mergeCells count="35">
    <mergeCell ref="B4:H4"/>
    <mergeCell ref="B62:H62"/>
    <mergeCell ref="B54:H54"/>
    <mergeCell ref="B16:H16"/>
    <mergeCell ref="B72:H72"/>
    <mergeCell ref="B46:H46"/>
    <mergeCell ref="B22:H22"/>
    <mergeCell ref="B66:H66"/>
    <mergeCell ref="B56:H56"/>
    <mergeCell ref="B58:H58"/>
    <mergeCell ref="B18:H18"/>
    <mergeCell ref="B52:H52"/>
    <mergeCell ref="B12:H12"/>
    <mergeCell ref="B70:H70"/>
    <mergeCell ref="B48:H48"/>
    <mergeCell ref="B42:H42"/>
    <mergeCell ref="B76:H76"/>
    <mergeCell ref="B36:H36"/>
    <mergeCell ref="B32:H32"/>
    <mergeCell ref="B50:H50"/>
    <mergeCell ref="B26:H26"/>
    <mergeCell ref="B60:H60"/>
    <mergeCell ref="B44:H44"/>
    <mergeCell ref="B34:H34"/>
    <mergeCell ref="B28:H28"/>
    <mergeCell ref="B74:H74"/>
    <mergeCell ref="B68:H68"/>
    <mergeCell ref="B6:H6"/>
    <mergeCell ref="B24:H24"/>
    <mergeCell ref="B30:H30"/>
    <mergeCell ref="B64:H64"/>
    <mergeCell ref="B20:H20"/>
    <mergeCell ref="B8:H8"/>
    <mergeCell ref="B14:H14"/>
    <mergeCell ref="B10:H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Frontpage</vt:lpstr>
      <vt:lpstr>High level status</vt:lpstr>
      <vt:lpstr>MasterData</vt:lpstr>
      <vt:lpstr>Onboarding checklist</vt:lpstr>
      <vt:lpstr>Pre-read package</vt:lpstr>
      <vt:lpstr>Onboarding program</vt:lpstr>
      <vt:lpstr>Welcome Email</vt:lpstr>
      <vt:lpstr>AcceptanceDate</vt:lpstr>
      <vt:lpstr>ActualAcceptance</vt:lpstr>
      <vt:lpstr>BuddyName</vt:lpstr>
      <vt:lpstr>EmployeeName</vt:lpstr>
      <vt:lpstr>HRContact</vt:lpstr>
      <vt:lpstr>ITContact</vt:lpstr>
      <vt:lpstr>Manager</vt:lpstr>
      <vt:lpstr>OfferDate</vt:lpstr>
      <vt:lpstr>StartDAte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 Bleeker Pedersen</dc:creator>
  <cp:lastModifiedBy>Dann Bleeker Pedersen</cp:lastModifiedBy>
  <dcterms:created xsi:type="dcterms:W3CDTF">2018-07-03T13:46:03Z</dcterms:created>
  <dcterms:modified xsi:type="dcterms:W3CDTF">2026-07-12T10:43:44Z</dcterms:modified>
</cp:coreProperties>
</file>