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5955"/>
  </bookViews>
  <sheets>
    <sheet name="Plenumsvar" sheetId="1" r:id="rId1"/>
  </sheets>
  <calcPr calcId="125725"/>
</workbook>
</file>

<file path=xl/calcChain.xml><?xml version="1.0" encoding="utf-8"?>
<calcChain xmlns="http://schemas.openxmlformats.org/spreadsheetml/2006/main">
  <c r="D36" i="1"/>
  <c r="F34"/>
  <c r="G34" s="1"/>
  <c r="H34" s="1"/>
  <c r="E34"/>
  <c r="D34"/>
  <c r="E32"/>
  <c r="F32"/>
  <c r="G32"/>
  <c r="H32"/>
  <c r="D32"/>
  <c r="E30"/>
  <c r="F30"/>
  <c r="G30"/>
  <c r="H30"/>
  <c r="D30"/>
  <c r="H26"/>
  <c r="G26"/>
  <c r="F26"/>
  <c r="E26"/>
  <c r="D26"/>
  <c r="H6"/>
  <c r="G6"/>
  <c r="F6"/>
  <c r="E6"/>
  <c r="D6"/>
  <c r="H18"/>
  <c r="G18"/>
  <c r="F18"/>
  <c r="E18"/>
  <c r="D18"/>
  <c r="H16"/>
  <c r="G16"/>
  <c r="F16"/>
  <c r="E16"/>
  <c r="D16"/>
  <c r="H15"/>
  <c r="G15"/>
  <c r="F15"/>
  <c r="E15"/>
  <c r="D15"/>
  <c r="H14"/>
  <c r="G14"/>
  <c r="F14"/>
  <c r="E14"/>
  <c r="H13"/>
  <c r="G13"/>
  <c r="F13"/>
  <c r="E13"/>
  <c r="H12"/>
  <c r="G12"/>
  <c r="F12"/>
  <c r="E12"/>
  <c r="F22"/>
  <c r="G22" s="1"/>
  <c r="H22" s="1"/>
  <c r="E22"/>
  <c r="D22"/>
  <c r="H21"/>
  <c r="G21"/>
  <c r="F21"/>
  <c r="E21"/>
  <c r="D21"/>
  <c r="H11"/>
  <c r="G11"/>
  <c r="F11"/>
  <c r="D11"/>
  <c r="H10"/>
  <c r="G10"/>
  <c r="E10"/>
  <c r="H20"/>
  <c r="G20"/>
  <c r="F20"/>
  <c r="E20"/>
  <c r="D20"/>
  <c r="H19"/>
  <c r="G19"/>
  <c r="F19"/>
  <c r="E19"/>
  <c r="D19"/>
  <c r="H9"/>
  <c r="G9"/>
  <c r="F9"/>
  <c r="E9"/>
  <c r="D9"/>
  <c r="H8"/>
  <c r="G8"/>
  <c r="F8"/>
  <c r="E8"/>
  <c r="F7"/>
  <c r="H7"/>
  <c r="G7"/>
  <c r="E7"/>
  <c r="D7"/>
</calcChain>
</file>

<file path=xl/sharedStrings.xml><?xml version="1.0" encoding="utf-8"?>
<sst xmlns="http://schemas.openxmlformats.org/spreadsheetml/2006/main" count="30" uniqueCount="30">
  <si>
    <t>År 0</t>
  </si>
  <si>
    <t>År 1</t>
  </si>
  <si>
    <t>År 2</t>
  </si>
  <si>
    <t>År 3</t>
  </si>
  <si>
    <t>År 4</t>
  </si>
  <si>
    <t>Benefits</t>
  </si>
  <si>
    <t>Afskedigelse af adm. Medarbejder hos Inspektion A/S</t>
  </si>
  <si>
    <t>DKK</t>
  </si>
  <si>
    <t>Reduktion af husleje hos Inspektion A/S</t>
  </si>
  <si>
    <t>Reduktion af vand, varme, etc.</t>
  </si>
  <si>
    <t>Cost</t>
  </si>
  <si>
    <t>Kantine til Inspektion A/S</t>
  </si>
  <si>
    <t>Strøm til Inspektion A/S</t>
  </si>
  <si>
    <t>Øget EBIDTA på eksisternede kunder</t>
  </si>
  <si>
    <t>Øget EBITDA ved 50 kunder..</t>
  </si>
  <si>
    <t>Øget løn hos Inspektion A/S (2 nye)</t>
  </si>
  <si>
    <t>Øget kantinepris ved 2 nye</t>
  </si>
  <si>
    <t>Reduktion i revisor omkostning</t>
  </si>
  <si>
    <t>Rabat på telefoni, etc.</t>
  </si>
  <si>
    <t>Købt EBITDA/indtjening</t>
  </si>
  <si>
    <t>Advokathjælp til køb</t>
  </si>
  <si>
    <t>Frigørelse af Sten til Inspektion A/S</t>
  </si>
  <si>
    <t>Sparet ekstra kantine</t>
  </si>
  <si>
    <t>Integrationsomkostninger</t>
  </si>
  <si>
    <t>Netto pr. år</t>
  </si>
  <si>
    <t>TDF</t>
  </si>
  <si>
    <t>Rentesats</t>
  </si>
  <si>
    <t>Nutidsværdi pr. år</t>
  </si>
  <si>
    <t>Kapitalværdi</t>
  </si>
  <si>
    <t>NPV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</si>
</sst>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5" formatCode="_ * #,##0_ ;_ * \-#,##0_ ;_ * &quot;-&quot;??_ ;_ @_ 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2" borderId="1" xfId="0" applyFill="1" applyBorder="1"/>
    <xf numFmtId="165" fontId="0" fillId="2" borderId="0" xfId="1" applyNumberFormat="1" applyFont="1" applyFill="1"/>
    <xf numFmtId="0" fontId="0" fillId="2" borderId="1" xfId="0" applyFill="1" applyBorder="1" applyAlignment="1">
      <alignment horizontal="center"/>
    </xf>
    <xf numFmtId="0" fontId="0" fillId="3" borderId="0" xfId="0" applyFill="1"/>
    <xf numFmtId="0" fontId="0" fillId="3" borderId="0" xfId="0" quotePrefix="1" applyFill="1"/>
    <xf numFmtId="165" fontId="0" fillId="3" borderId="0" xfId="0" applyNumberFormat="1" applyFill="1"/>
    <xf numFmtId="165" fontId="0" fillId="3" borderId="0" xfId="1" applyNumberFormat="1" applyFont="1" applyFill="1"/>
    <xf numFmtId="10" fontId="0" fillId="2" borderId="0" xfId="2" applyNumberFormat="1" applyFont="1" applyFill="1"/>
    <xf numFmtId="43" fontId="0" fillId="2" borderId="0" xfId="1" applyNumberFormat="1" applyFont="1" applyFill="1"/>
    <xf numFmtId="0" fontId="0" fillId="2" borderId="2" xfId="0" applyFont="1" applyFill="1" applyBorder="1"/>
    <xf numFmtId="0" fontId="0" fillId="2" borderId="3" xfId="0" applyFont="1" applyFill="1" applyBorder="1"/>
    <xf numFmtId="165" fontId="1" fillId="2" borderId="4" xfId="1" applyNumberFormat="1" applyFont="1" applyFill="1" applyBorder="1"/>
  </cellXfs>
  <cellStyles count="3">
    <cellStyle name="1000-sep (2 dec)" xfId="1" builtinId="3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H50"/>
  <sheetViews>
    <sheetView tabSelected="1" zoomScale="70" zoomScaleNormal="70" workbookViewId="0">
      <selection activeCell="B37" sqref="B37"/>
    </sheetView>
  </sheetViews>
  <sheetFormatPr defaultRowHeight="15"/>
  <cols>
    <col min="1" max="1" width="2" style="1" customWidth="1"/>
    <col min="2" max="2" width="6.5703125" style="1" customWidth="1"/>
    <col min="3" max="3" width="16.42578125" style="1" customWidth="1"/>
    <col min="4" max="8" width="13.140625" style="1" bestFit="1" customWidth="1"/>
    <col min="9" max="16384" width="9.140625" style="1"/>
  </cols>
  <sheetData>
    <row r="5" spans="2:8">
      <c r="B5" s="2" t="s">
        <v>7</v>
      </c>
      <c r="C5" s="2"/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</row>
    <row r="6" spans="2:8">
      <c r="B6" s="5" t="s">
        <v>5</v>
      </c>
      <c r="C6" s="6"/>
      <c r="D6" s="7">
        <f>SUM(D7:D16)</f>
        <v>8453500</v>
      </c>
      <c r="E6" s="7">
        <f t="shared" ref="E6:H6" si="0">SUM(E7:E16)</f>
        <v>13344280</v>
      </c>
      <c r="F6" s="7">
        <f t="shared" si="0"/>
        <v>15767560</v>
      </c>
      <c r="G6" s="7">
        <f t="shared" si="0"/>
        <v>15767560</v>
      </c>
      <c r="H6" s="7">
        <f t="shared" si="0"/>
        <v>15767560</v>
      </c>
    </row>
    <row r="7" spans="2:8">
      <c r="C7" s="1" t="s">
        <v>6</v>
      </c>
      <c r="D7" s="3">
        <f>0.5*(350000*1.3)</f>
        <v>227500</v>
      </c>
      <c r="E7" s="3">
        <f>D7*2</f>
        <v>455000</v>
      </c>
      <c r="F7" s="3">
        <f>E7</f>
        <v>455000</v>
      </c>
      <c r="G7" s="3">
        <f t="shared" ref="G7:H7" si="1">F7</f>
        <v>455000</v>
      </c>
      <c r="H7" s="3">
        <f t="shared" si="1"/>
        <v>455000</v>
      </c>
    </row>
    <row r="8" spans="2:8">
      <c r="C8" s="1" t="s">
        <v>8</v>
      </c>
      <c r="D8" s="3"/>
      <c r="E8" s="3">
        <f>20000*12</f>
        <v>240000</v>
      </c>
      <c r="F8" s="3">
        <f>E8</f>
        <v>240000</v>
      </c>
      <c r="G8" s="3">
        <f t="shared" ref="G8:H8" si="2">F8</f>
        <v>240000</v>
      </c>
      <c r="H8" s="3">
        <f t="shared" si="2"/>
        <v>240000</v>
      </c>
    </row>
    <row r="9" spans="2:8">
      <c r="C9" s="1" t="s">
        <v>9</v>
      </c>
      <c r="D9" s="3">
        <f>50000*12</f>
        <v>600000</v>
      </c>
      <c r="E9" s="3">
        <f t="shared" ref="E9:H9" si="3">50000*12</f>
        <v>600000</v>
      </c>
      <c r="F9" s="3">
        <f t="shared" si="3"/>
        <v>600000</v>
      </c>
      <c r="G9" s="3">
        <f t="shared" si="3"/>
        <v>600000</v>
      </c>
      <c r="H9" s="3">
        <f t="shared" si="3"/>
        <v>600000</v>
      </c>
    </row>
    <row r="10" spans="2:8">
      <c r="C10" s="1" t="s">
        <v>13</v>
      </c>
      <c r="D10" s="3">
        <v>0</v>
      </c>
      <c r="E10" s="3">
        <f>F10*0.5</f>
        <v>2423280</v>
      </c>
      <c r="F10" s="3">
        <v>4846560</v>
      </c>
      <c r="G10" s="3">
        <f>F10</f>
        <v>4846560</v>
      </c>
      <c r="H10" s="3">
        <f>G10</f>
        <v>4846560</v>
      </c>
    </row>
    <row r="11" spans="2:8">
      <c r="C11" s="1" t="s">
        <v>14</v>
      </c>
      <c r="D11" s="3">
        <f>E11*0.5</f>
        <v>2000000</v>
      </c>
      <c r="E11" s="3">
        <v>4000000</v>
      </c>
      <c r="F11" s="3">
        <f>E11</f>
        <v>4000000</v>
      </c>
      <c r="G11" s="3">
        <f t="shared" ref="G11:H11" si="4">F11</f>
        <v>4000000</v>
      </c>
      <c r="H11" s="3">
        <f t="shared" si="4"/>
        <v>4000000</v>
      </c>
    </row>
    <row r="12" spans="2:8">
      <c r="C12" s="1" t="s">
        <v>17</v>
      </c>
      <c r="D12" s="3">
        <v>20000</v>
      </c>
      <c r="E12" s="3">
        <f>D12</f>
        <v>20000</v>
      </c>
      <c r="F12" s="3">
        <f t="shared" ref="F12:H12" si="5">E12</f>
        <v>20000</v>
      </c>
      <c r="G12" s="3">
        <f t="shared" si="5"/>
        <v>20000</v>
      </c>
      <c r="H12" s="3">
        <f t="shared" si="5"/>
        <v>20000</v>
      </c>
    </row>
    <row r="13" spans="2:8">
      <c r="C13" s="1" t="s">
        <v>18</v>
      </c>
      <c r="D13" s="3">
        <v>100000</v>
      </c>
      <c r="E13" s="3">
        <f>D13</f>
        <v>100000</v>
      </c>
      <c r="F13" s="3">
        <f t="shared" ref="F13:H13" si="6">E13</f>
        <v>100000</v>
      </c>
      <c r="G13" s="3">
        <f t="shared" si="6"/>
        <v>100000</v>
      </c>
      <c r="H13" s="3">
        <f t="shared" si="6"/>
        <v>100000</v>
      </c>
    </row>
    <row r="14" spans="2:8">
      <c r="C14" s="1" t="s">
        <v>19</v>
      </c>
      <c r="D14" s="3">
        <v>5000000</v>
      </c>
      <c r="E14" s="3">
        <f>D14</f>
        <v>5000000</v>
      </c>
      <c r="F14" s="3">
        <f t="shared" ref="F14:H14" si="7">E14</f>
        <v>5000000</v>
      </c>
      <c r="G14" s="3">
        <f t="shared" si="7"/>
        <v>5000000</v>
      </c>
      <c r="H14" s="3">
        <f t="shared" si="7"/>
        <v>5000000</v>
      </c>
    </row>
    <row r="15" spans="2:8">
      <c r="C15" s="1" t="s">
        <v>21</v>
      </c>
      <c r="D15" s="3">
        <f>D21*0.5</f>
        <v>500000</v>
      </c>
      <c r="E15" s="3">
        <f t="shared" ref="E15:H15" si="8">E21*0.5</f>
        <v>500000</v>
      </c>
      <c r="F15" s="3">
        <f t="shared" si="8"/>
        <v>500000</v>
      </c>
      <c r="G15" s="3">
        <f t="shared" si="8"/>
        <v>500000</v>
      </c>
      <c r="H15" s="3">
        <f t="shared" si="8"/>
        <v>500000</v>
      </c>
    </row>
    <row r="16" spans="2:8">
      <c r="C16" s="1" t="s">
        <v>22</v>
      </c>
      <c r="D16" s="3">
        <f>D22*0.5</f>
        <v>6000</v>
      </c>
      <c r="E16" s="3">
        <f t="shared" ref="E16:H16" si="9">E22*0.5</f>
        <v>6000</v>
      </c>
      <c r="F16" s="3">
        <f t="shared" si="9"/>
        <v>6000</v>
      </c>
      <c r="G16" s="3">
        <f t="shared" si="9"/>
        <v>6000</v>
      </c>
      <c r="H16" s="3">
        <f t="shared" si="9"/>
        <v>6000</v>
      </c>
    </row>
    <row r="17" spans="2:8">
      <c r="D17" s="3"/>
      <c r="E17" s="3"/>
      <c r="F17" s="3"/>
      <c r="G17" s="3"/>
      <c r="H17" s="3"/>
    </row>
    <row r="18" spans="2:8">
      <c r="B18" s="5" t="s">
        <v>10</v>
      </c>
      <c r="C18" s="5"/>
      <c r="D18" s="8">
        <f>SUM(D19:D24)*-1</f>
        <v>-1728000</v>
      </c>
      <c r="E18" s="8">
        <f t="shared" ref="E18:H18" si="10">SUM(E19:E24)*-1</f>
        <v>-1108000</v>
      </c>
      <c r="F18" s="8">
        <f t="shared" si="10"/>
        <v>-1108000</v>
      </c>
      <c r="G18" s="8">
        <f t="shared" si="10"/>
        <v>-1108000</v>
      </c>
      <c r="H18" s="8">
        <f t="shared" si="10"/>
        <v>-1108000</v>
      </c>
    </row>
    <row r="19" spans="2:8">
      <c r="C19" s="1" t="s">
        <v>11</v>
      </c>
      <c r="D19" s="3">
        <f>(500*12)*9</f>
        <v>54000</v>
      </c>
      <c r="E19" s="3">
        <f t="shared" ref="E19:H19" si="11">(500*12)*9</f>
        <v>54000</v>
      </c>
      <c r="F19" s="3">
        <f t="shared" si="11"/>
        <v>54000</v>
      </c>
      <c r="G19" s="3">
        <f t="shared" si="11"/>
        <v>54000</v>
      </c>
      <c r="H19" s="3">
        <f t="shared" si="11"/>
        <v>54000</v>
      </c>
    </row>
    <row r="20" spans="2:8">
      <c r="C20" s="1" t="s">
        <v>12</v>
      </c>
      <c r="D20" s="3">
        <f>1000*12</f>
        <v>12000</v>
      </c>
      <c r="E20" s="3">
        <f t="shared" ref="E20:H20" si="12">1000*12</f>
        <v>12000</v>
      </c>
      <c r="F20" s="3">
        <f t="shared" si="12"/>
        <v>12000</v>
      </c>
      <c r="G20" s="3">
        <f t="shared" si="12"/>
        <v>12000</v>
      </c>
      <c r="H20" s="3">
        <f t="shared" si="12"/>
        <v>12000</v>
      </c>
    </row>
    <row r="21" spans="2:8">
      <c r="C21" s="1" t="s">
        <v>15</v>
      </c>
      <c r="D21" s="3">
        <f>500000*2</f>
        <v>1000000</v>
      </c>
      <c r="E21" s="3">
        <f>D21</f>
        <v>1000000</v>
      </c>
      <c r="F21" s="3">
        <f t="shared" ref="F21:H21" si="13">E21</f>
        <v>1000000</v>
      </c>
      <c r="G21" s="3">
        <f t="shared" si="13"/>
        <v>1000000</v>
      </c>
      <c r="H21" s="3">
        <f t="shared" si="13"/>
        <v>1000000</v>
      </c>
    </row>
    <row r="22" spans="2:8">
      <c r="C22" s="1" t="s">
        <v>16</v>
      </c>
      <c r="D22" s="3">
        <f>500*2*12</f>
        <v>12000</v>
      </c>
      <c r="E22" s="3">
        <f>D22</f>
        <v>12000</v>
      </c>
      <c r="F22" s="3">
        <f t="shared" ref="F22:H22" si="14">E22</f>
        <v>12000</v>
      </c>
      <c r="G22" s="3">
        <f t="shared" si="14"/>
        <v>12000</v>
      </c>
      <c r="H22" s="3">
        <f t="shared" si="14"/>
        <v>12000</v>
      </c>
    </row>
    <row r="23" spans="2:8">
      <c r="C23" s="1" t="s">
        <v>20</v>
      </c>
      <c r="D23" s="3">
        <v>150000</v>
      </c>
      <c r="E23" s="3">
        <v>0</v>
      </c>
      <c r="F23" s="3">
        <v>0</v>
      </c>
      <c r="G23" s="3">
        <v>0</v>
      </c>
      <c r="H23" s="3">
        <v>0</v>
      </c>
    </row>
    <row r="24" spans="2:8">
      <c r="C24" s="1" t="s">
        <v>23</v>
      </c>
      <c r="D24" s="3">
        <v>500000</v>
      </c>
      <c r="E24" s="3">
        <v>30000</v>
      </c>
      <c r="F24" s="3">
        <v>30000</v>
      </c>
      <c r="G24" s="3">
        <v>30000</v>
      </c>
      <c r="H24" s="3">
        <v>30000</v>
      </c>
    </row>
    <row r="25" spans="2:8">
      <c r="D25" s="3"/>
      <c r="E25" s="3"/>
      <c r="F25" s="3"/>
      <c r="G25" s="3"/>
      <c r="H25" s="3"/>
    </row>
    <row r="26" spans="2:8">
      <c r="B26" s="5" t="s">
        <v>24</v>
      </c>
      <c r="C26" s="5"/>
      <c r="D26" s="8">
        <f>D6+D18</f>
        <v>6725500</v>
      </c>
      <c r="E26" s="8">
        <f t="shared" ref="E26:H26" si="15">E6+E18</f>
        <v>12236280</v>
      </c>
      <c r="F26" s="8">
        <f t="shared" si="15"/>
        <v>14659560</v>
      </c>
      <c r="G26" s="8">
        <f t="shared" si="15"/>
        <v>14659560</v>
      </c>
      <c r="H26" s="8">
        <f t="shared" si="15"/>
        <v>14659560</v>
      </c>
    </row>
    <row r="27" spans="2:8">
      <c r="D27" s="3"/>
      <c r="E27" s="3"/>
      <c r="F27" s="3"/>
      <c r="G27" s="3"/>
      <c r="H27" s="3"/>
    </row>
    <row r="28" spans="2:8">
      <c r="B28" s="1" t="s">
        <v>26</v>
      </c>
      <c r="D28" s="9">
        <v>6.5000000000000002E-2</v>
      </c>
      <c r="E28" s="3"/>
      <c r="F28" s="3"/>
      <c r="G28" s="3"/>
      <c r="H28" s="3"/>
    </row>
    <row r="29" spans="2:8">
      <c r="D29" s="3"/>
      <c r="E29" s="3"/>
      <c r="F29" s="3"/>
      <c r="G29" s="3"/>
      <c r="H29" s="3"/>
    </row>
    <row r="30" spans="2:8">
      <c r="B30" s="1" t="s">
        <v>25</v>
      </c>
      <c r="D30" s="10">
        <f>(1+$D$28)^-RIGHT(D5)</f>
        <v>1</v>
      </c>
      <c r="E30" s="10">
        <f t="shared" ref="E30:H30" si="16">(1+$D$28)^-RIGHT(E5)</f>
        <v>0.93896713615023475</v>
      </c>
      <c r="F30" s="10">
        <f t="shared" si="16"/>
        <v>0.88165928277017358</v>
      </c>
      <c r="G30" s="10">
        <f t="shared" si="16"/>
        <v>0.82784909180297994</v>
      </c>
      <c r="H30" s="10">
        <f t="shared" si="16"/>
        <v>0.77732309089481699</v>
      </c>
    </row>
    <row r="31" spans="2:8">
      <c r="D31" s="3"/>
      <c r="E31" s="3"/>
      <c r="F31" s="3"/>
      <c r="G31" s="3"/>
      <c r="H31" s="3"/>
    </row>
    <row r="32" spans="2:8">
      <c r="B32" s="1" t="s">
        <v>27</v>
      </c>
      <c r="D32" s="3">
        <f>D30*D26</f>
        <v>6725500</v>
      </c>
      <c r="E32" s="3">
        <f t="shared" ref="E32:H32" si="17">E30*E26</f>
        <v>11489464.788732395</v>
      </c>
      <c r="F32" s="3">
        <f t="shared" si="17"/>
        <v>12924737.155326325</v>
      </c>
      <c r="G32" s="3">
        <f t="shared" si="17"/>
        <v>12135903.432231292</v>
      </c>
      <c r="H32" s="3">
        <f t="shared" si="17"/>
        <v>11395214.490358023</v>
      </c>
    </row>
    <row r="33" spans="2:8">
      <c r="D33" s="3"/>
      <c r="E33" s="3"/>
      <c r="F33" s="3"/>
      <c r="G33" s="3"/>
      <c r="H33" s="3"/>
    </row>
    <row r="34" spans="2:8">
      <c r="B34" s="1" t="s">
        <v>28</v>
      </c>
      <c r="D34" s="3">
        <f>D32</f>
        <v>6725500</v>
      </c>
      <c r="E34" s="3">
        <f>D34+E32</f>
        <v>18214964.788732395</v>
      </c>
      <c r="F34" s="3">
        <f t="shared" ref="F34:H34" si="18">E34+F32</f>
        <v>31139701.94405872</v>
      </c>
      <c r="G34" s="3">
        <f t="shared" si="18"/>
        <v>43275605.376290008</v>
      </c>
      <c r="H34" s="3">
        <f t="shared" si="18"/>
        <v>54670819.866648033</v>
      </c>
    </row>
    <row r="35" spans="2:8" ht="15.75" thickBot="1">
      <c r="D35" s="3"/>
      <c r="E35" s="3"/>
      <c r="F35" s="3"/>
      <c r="G35" s="3"/>
      <c r="H35" s="3"/>
    </row>
    <row r="36" spans="2:8" ht="15.75" thickBot="1">
      <c r="B36" s="11" t="s">
        <v>29</v>
      </c>
      <c r="C36" s="12"/>
      <c r="D36" s="13">
        <f>SUM(D32:H32)</f>
        <v>54670819.866648033</v>
      </c>
      <c r="E36" s="3"/>
      <c r="F36" s="3"/>
      <c r="G36" s="3"/>
      <c r="H36" s="3"/>
    </row>
    <row r="37" spans="2:8">
      <c r="D37" s="3"/>
      <c r="E37" s="3"/>
      <c r="F37" s="3"/>
      <c r="G37" s="3"/>
      <c r="H37" s="3"/>
    </row>
    <row r="38" spans="2:8">
      <c r="D38" s="3"/>
      <c r="E38" s="3"/>
      <c r="F38" s="3"/>
      <c r="G38" s="3"/>
      <c r="H38" s="3"/>
    </row>
    <row r="39" spans="2:8">
      <c r="D39" s="3"/>
      <c r="E39" s="3"/>
      <c r="F39" s="3"/>
      <c r="G39" s="3"/>
      <c r="H39" s="3"/>
    </row>
    <row r="40" spans="2:8">
      <c r="D40" s="3"/>
      <c r="E40" s="3"/>
      <c r="F40" s="3"/>
      <c r="G40" s="3"/>
      <c r="H40" s="3"/>
    </row>
    <row r="41" spans="2:8">
      <c r="D41" s="3"/>
      <c r="E41" s="3"/>
      <c r="F41" s="3"/>
      <c r="G41" s="3"/>
      <c r="H41" s="3"/>
    </row>
    <row r="42" spans="2:8">
      <c r="D42" s="3"/>
      <c r="E42" s="3"/>
      <c r="F42" s="3"/>
      <c r="G42" s="3"/>
      <c r="H42" s="3"/>
    </row>
    <row r="43" spans="2:8">
      <c r="D43" s="3"/>
      <c r="E43" s="3"/>
      <c r="F43" s="3"/>
      <c r="G43" s="3"/>
      <c r="H43" s="3"/>
    </row>
    <row r="44" spans="2:8">
      <c r="D44" s="3"/>
      <c r="E44" s="3"/>
      <c r="F44" s="3"/>
      <c r="G44" s="3"/>
      <c r="H44" s="3"/>
    </row>
    <row r="45" spans="2:8">
      <c r="D45" s="3"/>
      <c r="E45" s="3"/>
      <c r="F45" s="3"/>
      <c r="G45" s="3"/>
      <c r="H45" s="3"/>
    </row>
    <row r="46" spans="2:8">
      <c r="D46" s="3"/>
      <c r="E46" s="3"/>
      <c r="F46" s="3"/>
      <c r="G46" s="3"/>
      <c r="H46" s="3"/>
    </row>
    <row r="47" spans="2:8">
      <c r="D47" s="3"/>
      <c r="E47" s="3"/>
      <c r="F47" s="3"/>
      <c r="G47" s="3"/>
      <c r="H47" s="3"/>
    </row>
    <row r="48" spans="2:8">
      <c r="D48" s="3"/>
      <c r="E48" s="3"/>
      <c r="F48" s="3"/>
      <c r="G48" s="3"/>
      <c r="H48" s="3"/>
    </row>
    <row r="49" spans="4:8">
      <c r="D49" s="3"/>
      <c r="E49" s="3"/>
      <c r="F49" s="3"/>
      <c r="G49" s="3"/>
      <c r="H49" s="3"/>
    </row>
    <row r="50" spans="4:8">
      <c r="D50" s="3"/>
      <c r="E50" s="3"/>
      <c r="F50" s="3"/>
      <c r="G50" s="3"/>
      <c r="H5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Plenumsvar</vt:lpstr>
    </vt:vector>
  </TitlesOfParts>
  <Company>TDC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 Bleeker Pedersen</dc:creator>
  <cp:lastModifiedBy>Dann Bleeker Pedersen</cp:lastModifiedBy>
  <dcterms:created xsi:type="dcterms:W3CDTF">2013-12-04T07:11:35Z</dcterms:created>
  <dcterms:modified xsi:type="dcterms:W3CDTF">2013-12-04T08:31:48Z</dcterms:modified>
</cp:coreProperties>
</file>